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ht1" sheetId="1" r:id="rId4"/>
  </sheets>
  <definedNames/>
  <calcPr/>
</workbook>
</file>

<file path=xl/sharedStrings.xml><?xml version="1.0" encoding="utf-8"?>
<sst xmlns="http://schemas.openxmlformats.org/spreadsheetml/2006/main" count="191" uniqueCount="140">
  <si>
    <t>NOORMEHED 500m</t>
  </si>
  <si>
    <t>Kerret Koller</t>
  </si>
  <si>
    <t>Tallinna Kiiruisuklubi/TSK</t>
  </si>
  <si>
    <t>0:50,16</t>
  </si>
  <si>
    <t>--</t>
  </si>
  <si>
    <t>0:12,82</t>
  </si>
  <si>
    <t>0:37,33</t>
  </si>
  <si>
    <t>01:40 min/km</t>
  </si>
  <si>
    <t>35.88 km/h</t>
  </si>
  <si>
    <t>Marten Mällas</t>
  </si>
  <si>
    <t>Adavere Kiiruisutiim</t>
  </si>
  <si>
    <t>0:57,17</t>
  </si>
  <si>
    <t>0:13,82</t>
  </si>
  <si>
    <t>0:43,35</t>
  </si>
  <si>
    <t>01:54 min/km</t>
  </si>
  <si>
    <t>31.48 km/h</t>
  </si>
  <si>
    <t>Fred Riko Rätsep</t>
  </si>
  <si>
    <t>Tallinna Kiiruisuklubi</t>
  </si>
  <si>
    <t>0:57,35</t>
  </si>
  <si>
    <t>0:14,05</t>
  </si>
  <si>
    <t>0:43,30</t>
  </si>
  <si>
    <t>31.38 km/h</t>
  </si>
  <si>
    <t>Robert Oks</t>
  </si>
  <si>
    <t>0:58,98</t>
  </si>
  <si>
    <t>0:14,19</t>
  </si>
  <si>
    <t>0:44,78</t>
  </si>
  <si>
    <t>01:57 min/km</t>
  </si>
  <si>
    <t>30.51 km/h</t>
  </si>
  <si>
    <t>Erik Martin Veelma</t>
  </si>
  <si>
    <t>1:04,27</t>
  </si>
  <si>
    <t>0:14,72</t>
  </si>
  <si>
    <t>0:49,55</t>
  </si>
  <si>
    <t>02:08 min/km</t>
  </si>
  <si>
    <t>28.00 km/h</t>
  </si>
  <si>
    <t>NOORMEHED 1000m</t>
  </si>
  <si>
    <t>1:43,62</t>
  </si>
  <si>
    <t>0:21,78</t>
  </si>
  <si>
    <t>0:37,59</t>
  </si>
  <si>
    <t>0:44,24</t>
  </si>
  <si>
    <t>01:43 min/km</t>
  </si>
  <si>
    <t>34.74 km/h</t>
  </si>
  <si>
    <t>2:07,89</t>
  </si>
  <si>
    <t>0:24,46</t>
  </si>
  <si>
    <t>0:44,14</t>
  </si>
  <si>
    <t>0:59,28</t>
  </si>
  <si>
    <t>02:07 min/km</t>
  </si>
  <si>
    <t>28.14 km/h</t>
  </si>
  <si>
    <t>2:08,66</t>
  </si>
  <si>
    <t>0:26,84</t>
  </si>
  <si>
    <t>0:51,72</t>
  </si>
  <si>
    <t>0:50,09</t>
  </si>
  <si>
    <t>27.97 km/h</t>
  </si>
  <si>
    <t>2:10,10</t>
  </si>
  <si>
    <t>0:26,58</t>
  </si>
  <si>
    <t>0:50,63</t>
  </si>
  <si>
    <t>0:52,87</t>
  </si>
  <si>
    <t>02:10 min/km</t>
  </si>
  <si>
    <t>27.67 km/h</t>
  </si>
  <si>
    <t>2:19,91</t>
  </si>
  <si>
    <t>0:27,29</t>
  </si>
  <si>
    <t>0:52,73</t>
  </si>
  <si>
    <t>0:59,88</t>
  </si>
  <si>
    <t>02:19 min/km</t>
  </si>
  <si>
    <t>25.73 km/h</t>
  </si>
  <si>
    <t>NOORMEHED sprindimitmevõistlus</t>
  </si>
  <si>
    <t>202,30</t>
  </si>
  <si>
    <t>233,86</t>
  </si>
  <si>
    <t>236,94</t>
  </si>
  <si>
    <t>240,73</t>
  </si>
  <si>
    <t>Noa Sepp</t>
  </si>
  <si>
    <t>Tallina Kiiruisuklubi</t>
  </si>
  <si>
    <t>341,05</t>
  </si>
  <si>
    <t>NEIUD 500m</t>
  </si>
  <si>
    <t>Kertu Põldmaa</t>
  </si>
  <si>
    <t>Adavere</t>
  </si>
  <si>
    <t>0:49,05</t>
  </si>
  <si>
    <t>0:12,62</t>
  </si>
  <si>
    <t>0:36,43</t>
  </si>
  <si>
    <t>01:38 min/km</t>
  </si>
  <si>
    <t>36.69 km/h</t>
  </si>
  <si>
    <t>Victoria Pagar</t>
  </si>
  <si>
    <t>Tallinna kiiruisuklubi/TSK</t>
  </si>
  <si>
    <t>0:49,90</t>
  </si>
  <si>
    <t>0:12,94</t>
  </si>
  <si>
    <t>0:36,96</t>
  </si>
  <si>
    <t>01:39 min/km</t>
  </si>
  <si>
    <t>36.06 km/h</t>
  </si>
  <si>
    <t>Helin Kuus</t>
  </si>
  <si>
    <t>Rõuge</t>
  </si>
  <si>
    <t>1:01,73</t>
  </si>
  <si>
    <t>0:13,76</t>
  </si>
  <si>
    <t>0:47,96</t>
  </si>
  <si>
    <t>02:03 min/km</t>
  </si>
  <si>
    <t>29.15 km/h</t>
  </si>
  <si>
    <t>Sandra Kaer</t>
  </si>
  <si>
    <t>1:08,79</t>
  </si>
  <si>
    <t>0:15,42</t>
  </si>
  <si>
    <t>0:53,37</t>
  </si>
  <si>
    <t>02:17 min/km</t>
  </si>
  <si>
    <t>26.16 km/h</t>
  </si>
  <si>
    <t>Lisandra Tarmet</t>
  </si>
  <si>
    <t>1:11,89</t>
  </si>
  <si>
    <t>0:12,69</t>
  </si>
  <si>
    <t>0:59,20</t>
  </si>
  <si>
    <t>02:23 min/km</t>
  </si>
  <si>
    <t>25.03 km/h</t>
  </si>
  <si>
    <t>NEIUD 1000m</t>
  </si>
  <si>
    <t>1:41,35</t>
  </si>
  <si>
    <t>0:21,93</t>
  </si>
  <si>
    <t>0:37,34</t>
  </si>
  <si>
    <t>0:42,07</t>
  </si>
  <si>
    <t>01:41 min/km</t>
  </si>
  <si>
    <t>35.51 km/h</t>
  </si>
  <si>
    <t>1:43,98</t>
  </si>
  <si>
    <t>0:22,86</t>
  </si>
  <si>
    <t>0:40,22</t>
  </si>
  <si>
    <t>0:40,90</t>
  </si>
  <si>
    <t>34.61 km/h</t>
  </si>
  <si>
    <t>1:47,72</t>
  </si>
  <si>
    <t>0:23,32</t>
  </si>
  <si>
    <t>0:32,79</t>
  </si>
  <si>
    <t>0:51,61</t>
  </si>
  <si>
    <t>01:47 min/km</t>
  </si>
  <si>
    <t>33.41 km/h</t>
  </si>
  <si>
    <t>2:10,12</t>
  </si>
  <si>
    <t>0:26,24</t>
  </si>
  <si>
    <t>0:48,58</t>
  </si>
  <si>
    <t>0:55,29</t>
  </si>
  <si>
    <t>27.66 km/h</t>
  </si>
  <si>
    <t>2:25,34</t>
  </si>
  <si>
    <t>0:28,80</t>
  </si>
  <si>
    <t>1:01,24</t>
  </si>
  <si>
    <t>02:25 min/km</t>
  </si>
  <si>
    <t>24.76 km/h</t>
  </si>
  <si>
    <t>NEIUD sprindimitmevõistlus</t>
  </si>
  <si>
    <t>198,70</t>
  </si>
  <si>
    <t>204,88</t>
  </si>
  <si>
    <t>220,06</t>
  </si>
  <si>
    <t>247,25</t>
  </si>
  <si>
    <t>269,70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</si>
</sst>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color theme="1"/>
      <name val="Arial"/>
      <scheme val="minor"/>
    </font>
    <font>
      <b/>
      <color rgb="FF0F00FF"/>
      <name val="Arial"/>
    </font>
    <font>
      <sz val="11.0"/>
      <color rgb="FF000000"/>
      <name val="Urw-din"/>
    </font>
    <font>
      <sz val="11.0"/>
      <color rgb="FFFF0000"/>
      <name val="Urw-din"/>
    </font>
    <font>
      <b/>
      <sz val="11.0"/>
      <color rgb="FF0400CE"/>
      <name val="Urw-din"/>
    </font>
    <font>
      <b/>
      <sz val="11.0"/>
      <color rgb="FFFF0000"/>
      <name val="Urw-din"/>
    </font>
    <font>
      <sz val="11.0"/>
      <color rgb="FF2C2C2C"/>
      <name val="Urw-din"/>
    </font>
    <font>
      <b/>
      <sz val="11.0"/>
      <color rgb="FF2C2C2C"/>
      <name val="Urw-din"/>
    </font>
    <font>
      <sz val="11.0"/>
      <color rgb="FF000000"/>
      <name val="Arial"/>
    </font>
    <font>
      <sz val="11.0"/>
      <color rgb="FF2C2C2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/>
    <border>
      <bottom style="thin">
        <color rgb="FFDDDDDD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left" readingOrder="0"/>
    </xf>
    <xf borderId="1" fillId="2" fontId="3" numFmtId="0" xfId="0" applyAlignment="1" applyBorder="1" applyFont="1">
      <alignment horizontal="left"/>
    </xf>
    <xf borderId="1" fillId="2" fontId="4" numFmtId="0" xfId="0" applyAlignment="1" applyBorder="1" applyFont="1">
      <alignment horizontal="left" readingOrder="0"/>
    </xf>
    <xf borderId="1" fillId="2" fontId="3" numFmtId="0" xfId="0" applyAlignment="1" applyBorder="1" applyFont="1">
      <alignment horizontal="left" readingOrder="0"/>
    </xf>
    <xf borderId="1" fillId="2" fontId="5" numFmtId="0" xfId="0" applyAlignment="1" applyBorder="1" applyFont="1">
      <alignment horizontal="left" readingOrder="0"/>
    </xf>
    <xf borderId="1" fillId="2" fontId="6" numFmtId="0" xfId="0" applyAlignment="1" applyBorder="1" applyFont="1">
      <alignment horizontal="left" readingOrder="0"/>
    </xf>
    <xf borderId="0" fillId="3" fontId="2" numFmtId="0" xfId="0" applyAlignment="1" applyFill="1" applyFont="1">
      <alignment horizontal="left" readingOrder="0"/>
    </xf>
    <xf borderId="1" fillId="3" fontId="7" numFmtId="0" xfId="0" applyAlignment="1" applyBorder="1" applyFont="1">
      <alignment horizontal="left"/>
    </xf>
    <xf borderId="1" fillId="3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 readingOrder="0"/>
    </xf>
    <xf borderId="1" fillId="3" fontId="5" numFmtId="0" xfId="0" applyAlignment="1" applyBorder="1" applyFont="1">
      <alignment horizontal="left" readingOrder="0"/>
    </xf>
    <xf borderId="0" fillId="3" fontId="1" numFmtId="0" xfId="0" applyFont="1"/>
    <xf borderId="1" fillId="3" fontId="8" numFmtId="0" xfId="0" applyAlignment="1" applyBorder="1" applyFont="1">
      <alignment horizontal="left" readingOrder="0"/>
    </xf>
    <xf borderId="1" fillId="2" fontId="9" numFmtId="0" xfId="0" applyAlignment="1" applyBorder="1" applyFont="1">
      <alignment horizontal="left" readingOrder="0"/>
    </xf>
    <xf borderId="1" fillId="3" fontId="10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8.0"/>
    <col customWidth="1" min="5" max="5" width="26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2" t="s">
        <v>0</v>
      </c>
      <c r="O2" s="1"/>
    </row>
    <row r="3">
      <c r="A3" s="3"/>
      <c r="B3" s="4">
        <v>1.0</v>
      </c>
      <c r="C3" s="5">
        <v>22.0</v>
      </c>
      <c r="D3" s="5" t="s">
        <v>1</v>
      </c>
      <c r="E3" s="5" t="s">
        <v>2</v>
      </c>
      <c r="F3" s="6" t="s">
        <v>3</v>
      </c>
      <c r="G3" s="5" t="s">
        <v>4</v>
      </c>
      <c r="H3" s="5" t="s">
        <v>5</v>
      </c>
      <c r="I3" s="5" t="s">
        <v>6</v>
      </c>
      <c r="J3" s="7">
        <v>50.16</v>
      </c>
      <c r="K3" s="5" t="s">
        <v>7</v>
      </c>
      <c r="L3" s="5" t="s">
        <v>8</v>
      </c>
      <c r="M3" s="3"/>
      <c r="N3" s="1"/>
      <c r="O3" s="1"/>
    </row>
    <row r="4">
      <c r="A4" s="3"/>
      <c r="B4" s="4">
        <v>2.0</v>
      </c>
      <c r="C4" s="5">
        <v>51.0</v>
      </c>
      <c r="D4" s="5" t="s">
        <v>9</v>
      </c>
      <c r="E4" s="5" t="s">
        <v>10</v>
      </c>
      <c r="F4" s="6" t="s">
        <v>11</v>
      </c>
      <c r="G4" s="3">
        <f>+7.01</f>
        <v>7.01</v>
      </c>
      <c r="H4" s="5" t="s">
        <v>12</v>
      </c>
      <c r="I4" s="5" t="s">
        <v>13</v>
      </c>
      <c r="J4" s="7">
        <v>57.17</v>
      </c>
      <c r="K4" s="5" t="s">
        <v>14</v>
      </c>
      <c r="L4" s="5" t="s">
        <v>15</v>
      </c>
      <c r="M4" s="3"/>
      <c r="N4" s="1"/>
      <c r="O4" s="1"/>
    </row>
    <row r="5">
      <c r="A5" s="3"/>
      <c r="B5" s="4">
        <v>3.0</v>
      </c>
      <c r="C5" s="5">
        <v>24.0</v>
      </c>
      <c r="D5" s="5" t="s">
        <v>16</v>
      </c>
      <c r="E5" s="5" t="s">
        <v>17</v>
      </c>
      <c r="F5" s="6" t="s">
        <v>18</v>
      </c>
      <c r="G5" s="3">
        <f>+7.19</f>
        <v>7.19</v>
      </c>
      <c r="H5" s="5" t="s">
        <v>19</v>
      </c>
      <c r="I5" s="5" t="s">
        <v>20</v>
      </c>
      <c r="J5" s="7">
        <v>57.35</v>
      </c>
      <c r="K5" s="5" t="s">
        <v>14</v>
      </c>
      <c r="L5" s="5" t="s">
        <v>21</v>
      </c>
      <c r="M5" s="3"/>
      <c r="N5" s="1"/>
      <c r="O5" s="1"/>
    </row>
    <row r="6">
      <c r="A6" s="3"/>
      <c r="B6" s="5">
        <v>4.0</v>
      </c>
      <c r="C6" s="5">
        <v>50.0</v>
      </c>
      <c r="D6" s="5" t="s">
        <v>22</v>
      </c>
      <c r="E6" s="5" t="s">
        <v>17</v>
      </c>
      <c r="F6" s="6" t="s">
        <v>23</v>
      </c>
      <c r="G6" s="3">
        <f>+8.82</f>
        <v>8.82</v>
      </c>
      <c r="H6" s="5" t="s">
        <v>24</v>
      </c>
      <c r="I6" s="5" t="s">
        <v>25</v>
      </c>
      <c r="J6" s="7">
        <v>58.98</v>
      </c>
      <c r="K6" s="5" t="s">
        <v>26</v>
      </c>
      <c r="L6" s="5" t="s">
        <v>27</v>
      </c>
      <c r="M6" s="3"/>
      <c r="N6" s="1"/>
      <c r="O6" s="1"/>
    </row>
    <row r="7">
      <c r="A7" s="3"/>
      <c r="B7" s="5">
        <v>5.0</v>
      </c>
      <c r="C7" s="5">
        <v>42.0</v>
      </c>
      <c r="D7" s="5" t="s">
        <v>28</v>
      </c>
      <c r="E7" s="5" t="s">
        <v>17</v>
      </c>
      <c r="F7" s="6" t="s">
        <v>29</v>
      </c>
      <c r="G7" s="3">
        <f>+14.11</f>
        <v>14.11</v>
      </c>
      <c r="H7" s="5" t="s">
        <v>30</v>
      </c>
      <c r="I7" s="5" t="s">
        <v>31</v>
      </c>
      <c r="J7" s="7">
        <v>64.27</v>
      </c>
      <c r="K7" s="5" t="s">
        <v>32</v>
      </c>
      <c r="L7" s="5" t="s">
        <v>33</v>
      </c>
      <c r="M7" s="1"/>
      <c r="N7" s="1"/>
      <c r="O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>
      <c r="A9" s="2" t="s">
        <v>34</v>
      </c>
    </row>
    <row r="10">
      <c r="A10" s="3"/>
      <c r="B10" s="4">
        <v>1.0</v>
      </c>
      <c r="C10" s="5">
        <v>22.0</v>
      </c>
      <c r="D10" s="5" t="s">
        <v>1</v>
      </c>
      <c r="E10" s="5" t="s">
        <v>2</v>
      </c>
      <c r="F10" s="6" t="s">
        <v>35</v>
      </c>
      <c r="G10" s="5" t="s">
        <v>4</v>
      </c>
      <c r="H10" s="5" t="s">
        <v>36</v>
      </c>
      <c r="I10" s="5" t="s">
        <v>37</v>
      </c>
      <c r="J10" s="5" t="s">
        <v>38</v>
      </c>
      <c r="K10" s="7">
        <v>51.81</v>
      </c>
      <c r="L10" s="5" t="s">
        <v>39</v>
      </c>
      <c r="M10" s="5" t="s">
        <v>40</v>
      </c>
      <c r="N10" s="3"/>
      <c r="O10" s="1"/>
    </row>
    <row r="11">
      <c r="A11" s="3"/>
      <c r="B11" s="4">
        <v>2.0</v>
      </c>
      <c r="C11" s="5">
        <v>24.0</v>
      </c>
      <c r="D11" s="5" t="s">
        <v>16</v>
      </c>
      <c r="E11" s="5" t="s">
        <v>17</v>
      </c>
      <c r="F11" s="6" t="s">
        <v>41</v>
      </c>
      <c r="G11" s="3">
        <f>+24.27</f>
        <v>24.27</v>
      </c>
      <c r="H11" s="5" t="s">
        <v>42</v>
      </c>
      <c r="I11" s="5" t="s">
        <v>43</v>
      </c>
      <c r="J11" s="5" t="s">
        <v>44</v>
      </c>
      <c r="K11" s="7">
        <v>63.94</v>
      </c>
      <c r="L11" s="5" t="s">
        <v>45</v>
      </c>
      <c r="M11" s="5" t="s">
        <v>46</v>
      </c>
      <c r="N11" s="3"/>
      <c r="O11" s="1"/>
    </row>
    <row r="12">
      <c r="A12" s="3"/>
      <c r="B12" s="4">
        <v>3.0</v>
      </c>
      <c r="C12" s="5">
        <v>50.0</v>
      </c>
      <c r="D12" s="5" t="s">
        <v>22</v>
      </c>
      <c r="E12" s="5" t="s">
        <v>17</v>
      </c>
      <c r="F12" s="6" t="s">
        <v>47</v>
      </c>
      <c r="G12" s="3">
        <f>+25.04</f>
        <v>25.04</v>
      </c>
      <c r="H12" s="5" t="s">
        <v>48</v>
      </c>
      <c r="I12" s="5" t="s">
        <v>49</v>
      </c>
      <c r="J12" s="5" t="s">
        <v>50</v>
      </c>
      <c r="K12" s="7">
        <v>64.33</v>
      </c>
      <c r="L12" s="5" t="s">
        <v>32</v>
      </c>
      <c r="M12" s="5" t="s">
        <v>51</v>
      </c>
      <c r="N12" s="3"/>
      <c r="O12" s="1"/>
    </row>
    <row r="13">
      <c r="A13" s="3"/>
      <c r="B13" s="5">
        <v>4.0</v>
      </c>
      <c r="C13" s="5">
        <v>51.0</v>
      </c>
      <c r="D13" s="5" t="s">
        <v>9</v>
      </c>
      <c r="E13" s="5" t="s">
        <v>10</v>
      </c>
      <c r="F13" s="6" t="s">
        <v>52</v>
      </c>
      <c r="G13" s="3">
        <f>+26.48</f>
        <v>26.48</v>
      </c>
      <c r="H13" s="5" t="s">
        <v>53</v>
      </c>
      <c r="I13" s="5" t="s">
        <v>54</v>
      </c>
      <c r="J13" s="5" t="s">
        <v>55</v>
      </c>
      <c r="K13" s="7">
        <v>65.05</v>
      </c>
      <c r="L13" s="5" t="s">
        <v>56</v>
      </c>
      <c r="M13" s="5" t="s">
        <v>57</v>
      </c>
      <c r="N13" s="3"/>
      <c r="O13" s="1"/>
    </row>
    <row r="14">
      <c r="A14" s="3"/>
      <c r="B14" s="5">
        <v>5.0</v>
      </c>
      <c r="C14" s="5">
        <v>42.0</v>
      </c>
      <c r="D14" s="5" t="s">
        <v>28</v>
      </c>
      <c r="E14" s="5" t="s">
        <v>17</v>
      </c>
      <c r="F14" s="6" t="s">
        <v>58</v>
      </c>
      <c r="G14" s="3">
        <f>+36.29</f>
        <v>36.29</v>
      </c>
      <c r="H14" s="5" t="s">
        <v>59</v>
      </c>
      <c r="I14" s="5" t="s">
        <v>60</v>
      </c>
      <c r="J14" s="5" t="s">
        <v>61</v>
      </c>
      <c r="K14" s="7">
        <v>69.95</v>
      </c>
      <c r="L14" s="5" t="s">
        <v>62</v>
      </c>
      <c r="M14" s="5" t="s">
        <v>63</v>
      </c>
      <c r="N14" s="1"/>
      <c r="O14" s="1"/>
    </row>
    <row r="16">
      <c r="A16" s="8" t="s">
        <v>64</v>
      </c>
    </row>
    <row r="17">
      <c r="A17" s="9"/>
      <c r="B17" s="10">
        <v>1.0</v>
      </c>
      <c r="C17" s="11">
        <v>22.0</v>
      </c>
      <c r="D17" s="11" t="s">
        <v>1</v>
      </c>
      <c r="E17" s="11" t="s">
        <v>2</v>
      </c>
      <c r="F17" s="12" t="s">
        <v>65</v>
      </c>
      <c r="G17" s="11" t="s">
        <v>4</v>
      </c>
      <c r="H17" s="11">
        <v>50.16</v>
      </c>
      <c r="I17" s="11">
        <v>51.81</v>
      </c>
      <c r="J17" s="11">
        <v>47.65</v>
      </c>
      <c r="K17" s="11">
        <v>52.68</v>
      </c>
      <c r="L17" s="9"/>
      <c r="M17" s="13"/>
    </row>
    <row r="18">
      <c r="A18" s="9"/>
      <c r="B18" s="10">
        <v>2.0</v>
      </c>
      <c r="C18" s="11">
        <v>24.0</v>
      </c>
      <c r="D18" s="11" t="s">
        <v>16</v>
      </c>
      <c r="E18" s="11" t="s">
        <v>17</v>
      </c>
      <c r="F18" s="12" t="s">
        <v>66</v>
      </c>
      <c r="G18" s="9">
        <f>+31.55</f>
        <v>31.55</v>
      </c>
      <c r="H18" s="11">
        <v>57.35</v>
      </c>
      <c r="I18" s="11">
        <v>63.94</v>
      </c>
      <c r="J18" s="11">
        <v>53.91</v>
      </c>
      <c r="K18" s="11">
        <v>58.64</v>
      </c>
      <c r="L18" s="9"/>
      <c r="M18" s="13"/>
    </row>
    <row r="19">
      <c r="A19" s="9"/>
      <c r="B19" s="10">
        <v>3.0</v>
      </c>
      <c r="C19" s="11">
        <v>51.0</v>
      </c>
      <c r="D19" s="11" t="s">
        <v>9</v>
      </c>
      <c r="E19" s="11" t="s">
        <v>10</v>
      </c>
      <c r="F19" s="12" t="s">
        <v>67</v>
      </c>
      <c r="G19" s="9">
        <f>+34.63</f>
        <v>34.63</v>
      </c>
      <c r="H19" s="11">
        <v>57.17</v>
      </c>
      <c r="I19" s="11">
        <v>65.05</v>
      </c>
      <c r="J19" s="11">
        <v>55.42</v>
      </c>
      <c r="K19" s="11">
        <v>59.29</v>
      </c>
      <c r="L19" s="9"/>
      <c r="M19" s="13"/>
    </row>
    <row r="20">
      <c r="A20" s="9"/>
      <c r="B20" s="14">
        <v>4.0</v>
      </c>
      <c r="C20" s="11">
        <v>50.0</v>
      </c>
      <c r="D20" s="11" t="s">
        <v>22</v>
      </c>
      <c r="E20" s="11" t="s">
        <v>17</v>
      </c>
      <c r="F20" s="12" t="s">
        <v>68</v>
      </c>
      <c r="G20" s="9">
        <f>+38.42</f>
        <v>38.42</v>
      </c>
      <c r="H20" s="11">
        <v>58.98</v>
      </c>
      <c r="I20" s="11">
        <v>64.33</v>
      </c>
      <c r="J20" s="11">
        <v>57.57</v>
      </c>
      <c r="K20" s="11">
        <v>59.84</v>
      </c>
      <c r="L20" s="9"/>
      <c r="M20" s="13"/>
    </row>
    <row r="21">
      <c r="A21" s="9"/>
      <c r="B21" s="14">
        <v>5.0</v>
      </c>
      <c r="C21" s="11">
        <v>48.0</v>
      </c>
      <c r="D21" s="11" t="s">
        <v>69</v>
      </c>
      <c r="E21" s="11" t="s">
        <v>70</v>
      </c>
      <c r="F21" s="12" t="s">
        <v>71</v>
      </c>
      <c r="G21" s="9">
        <f>+138.75</f>
        <v>138.75</v>
      </c>
      <c r="H21" s="11">
        <v>84.48</v>
      </c>
      <c r="I21" s="11">
        <v>90.73</v>
      </c>
      <c r="J21" s="11">
        <v>79.31</v>
      </c>
      <c r="K21" s="11">
        <v>86.52</v>
      </c>
      <c r="L21" s="13"/>
      <c r="M21" s="13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>
      <c r="A25" s="2" t="s">
        <v>72</v>
      </c>
      <c r="O25" s="1"/>
    </row>
    <row r="26">
      <c r="A26" s="3"/>
      <c r="B26" s="4">
        <v>1.0</v>
      </c>
      <c r="C26" s="5">
        <v>2.0</v>
      </c>
      <c r="D26" s="5" t="s">
        <v>73</v>
      </c>
      <c r="E26" s="5" t="s">
        <v>74</v>
      </c>
      <c r="F26" s="6" t="s">
        <v>75</v>
      </c>
      <c r="G26" s="5" t="s">
        <v>4</v>
      </c>
      <c r="H26" s="5" t="s">
        <v>76</v>
      </c>
      <c r="I26" s="5" t="s">
        <v>77</v>
      </c>
      <c r="J26" s="7">
        <v>49.05</v>
      </c>
      <c r="K26" s="5" t="s">
        <v>78</v>
      </c>
      <c r="L26" s="5" t="s">
        <v>79</v>
      </c>
      <c r="M26" s="3"/>
      <c r="N26" s="1"/>
      <c r="O26" s="1"/>
    </row>
    <row r="27">
      <c r="A27" s="3"/>
      <c r="B27" s="4">
        <v>2.0</v>
      </c>
      <c r="C27" s="5">
        <v>58.0</v>
      </c>
      <c r="D27" s="5" t="s">
        <v>80</v>
      </c>
      <c r="E27" s="15" t="s">
        <v>81</v>
      </c>
      <c r="F27" s="6" t="s">
        <v>82</v>
      </c>
      <c r="G27" s="3">
        <f>+0.84</f>
        <v>0.84</v>
      </c>
      <c r="H27" s="5" t="s">
        <v>83</v>
      </c>
      <c r="I27" s="5" t="s">
        <v>84</v>
      </c>
      <c r="J27" s="7">
        <v>49.9</v>
      </c>
      <c r="K27" s="5" t="s">
        <v>85</v>
      </c>
      <c r="L27" s="5" t="s">
        <v>86</v>
      </c>
      <c r="M27" s="3"/>
      <c r="N27" s="1"/>
      <c r="O27" s="1"/>
    </row>
    <row r="28">
      <c r="A28" s="3"/>
      <c r="B28" s="4">
        <v>3.0</v>
      </c>
      <c r="C28" s="5">
        <v>10.0</v>
      </c>
      <c r="D28" s="5" t="s">
        <v>87</v>
      </c>
      <c r="E28" s="15" t="s">
        <v>88</v>
      </c>
      <c r="F28" s="6" t="s">
        <v>89</v>
      </c>
      <c r="G28" s="3">
        <f>+12.67</f>
        <v>12.67</v>
      </c>
      <c r="H28" s="5" t="s">
        <v>90</v>
      </c>
      <c r="I28" s="5" t="s">
        <v>91</v>
      </c>
      <c r="J28" s="7">
        <v>61.73</v>
      </c>
      <c r="K28" s="5" t="s">
        <v>92</v>
      </c>
      <c r="L28" s="5" t="s">
        <v>93</v>
      </c>
      <c r="M28" s="3"/>
      <c r="N28" s="1"/>
      <c r="O28" s="1"/>
    </row>
    <row r="29">
      <c r="A29" s="3"/>
      <c r="B29" s="5">
        <v>4.0</v>
      </c>
      <c r="C29" s="5">
        <v>36.0</v>
      </c>
      <c r="D29" s="5" t="s">
        <v>94</v>
      </c>
      <c r="E29" s="15" t="s">
        <v>74</v>
      </c>
      <c r="F29" s="6" t="s">
        <v>95</v>
      </c>
      <c r="G29" s="3">
        <f>+19.73</f>
        <v>19.73</v>
      </c>
      <c r="H29" s="5" t="s">
        <v>96</v>
      </c>
      <c r="I29" s="5" t="s">
        <v>97</v>
      </c>
      <c r="J29" s="7">
        <v>68.79</v>
      </c>
      <c r="K29" s="5" t="s">
        <v>98</v>
      </c>
      <c r="L29" s="5" t="s">
        <v>99</v>
      </c>
      <c r="M29" s="3"/>
      <c r="N29" s="1"/>
      <c r="O29" s="1"/>
    </row>
    <row r="30">
      <c r="A30" s="3"/>
      <c r="B30" s="5">
        <v>5.0</v>
      </c>
      <c r="C30" s="5">
        <v>1.0</v>
      </c>
      <c r="D30" s="5" t="s">
        <v>100</v>
      </c>
      <c r="E30" s="15" t="s">
        <v>2</v>
      </c>
      <c r="F30" s="6" t="s">
        <v>101</v>
      </c>
      <c r="G30" s="3">
        <f>+22.83</f>
        <v>22.83</v>
      </c>
      <c r="H30" s="5" t="s">
        <v>102</v>
      </c>
      <c r="I30" s="5" t="s">
        <v>103</v>
      </c>
      <c r="J30" s="7">
        <v>71.89</v>
      </c>
      <c r="K30" s="5" t="s">
        <v>104</v>
      </c>
      <c r="L30" s="5" t="s">
        <v>105</v>
      </c>
      <c r="M30" s="1"/>
      <c r="N30" s="1"/>
      <c r="O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>
      <c r="A32" s="2" t="s">
        <v>106</v>
      </c>
    </row>
    <row r="33">
      <c r="A33" s="3"/>
      <c r="B33" s="4">
        <v>1.0</v>
      </c>
      <c r="C33" s="5">
        <v>1.0</v>
      </c>
      <c r="D33" s="5" t="s">
        <v>100</v>
      </c>
      <c r="E33" s="15" t="s">
        <v>2</v>
      </c>
      <c r="F33" s="6" t="s">
        <v>107</v>
      </c>
      <c r="G33" s="5" t="s">
        <v>4</v>
      </c>
      <c r="H33" s="5" t="s">
        <v>108</v>
      </c>
      <c r="I33" s="5" t="s">
        <v>109</v>
      </c>
      <c r="J33" s="5" t="s">
        <v>110</v>
      </c>
      <c r="K33" s="7">
        <v>50.67</v>
      </c>
      <c r="L33" s="5" t="s">
        <v>111</v>
      </c>
      <c r="M33" s="5" t="s">
        <v>112</v>
      </c>
      <c r="N33" s="3"/>
      <c r="O33" s="1"/>
    </row>
    <row r="34">
      <c r="A34" s="3"/>
      <c r="B34" s="4">
        <v>2.0</v>
      </c>
      <c r="C34" s="5">
        <v>2.0</v>
      </c>
      <c r="D34" s="5" t="s">
        <v>73</v>
      </c>
      <c r="E34" s="5" t="s">
        <v>74</v>
      </c>
      <c r="F34" s="6" t="s">
        <v>113</v>
      </c>
      <c r="G34" s="3">
        <f>+2.63</f>
        <v>2.63</v>
      </c>
      <c r="H34" s="5" t="s">
        <v>114</v>
      </c>
      <c r="I34" s="5" t="s">
        <v>115</v>
      </c>
      <c r="J34" s="5" t="s">
        <v>116</v>
      </c>
      <c r="K34" s="7">
        <v>51.99</v>
      </c>
      <c r="L34" s="5" t="s">
        <v>39</v>
      </c>
      <c r="M34" s="5" t="s">
        <v>117</v>
      </c>
      <c r="N34" s="3"/>
      <c r="O34" s="1"/>
    </row>
    <row r="35">
      <c r="A35" s="3"/>
      <c r="B35" s="4">
        <v>3.0</v>
      </c>
      <c r="C35" s="5">
        <v>58.0</v>
      </c>
      <c r="D35" s="5" t="s">
        <v>80</v>
      </c>
      <c r="E35" s="15" t="s">
        <v>81</v>
      </c>
      <c r="F35" s="6" t="s">
        <v>118</v>
      </c>
      <c r="G35" s="3">
        <f>+6.36</f>
        <v>6.36</v>
      </c>
      <c r="H35" s="5" t="s">
        <v>119</v>
      </c>
      <c r="I35" s="5" t="s">
        <v>120</v>
      </c>
      <c r="J35" s="5" t="s">
        <v>121</v>
      </c>
      <c r="K35" s="7">
        <v>53.86</v>
      </c>
      <c r="L35" s="5" t="s">
        <v>122</v>
      </c>
      <c r="M35" s="5" t="s">
        <v>123</v>
      </c>
      <c r="N35" s="3"/>
      <c r="O35" s="1"/>
    </row>
    <row r="36">
      <c r="A36" s="3"/>
      <c r="B36" s="5">
        <v>4.0</v>
      </c>
      <c r="C36" s="5">
        <v>10.0</v>
      </c>
      <c r="D36" s="5" t="s">
        <v>87</v>
      </c>
      <c r="E36" s="5" t="s">
        <v>88</v>
      </c>
      <c r="F36" s="6" t="s">
        <v>124</v>
      </c>
      <c r="G36" s="3">
        <f>+28.77</f>
        <v>28.77</v>
      </c>
      <c r="H36" s="5" t="s">
        <v>125</v>
      </c>
      <c r="I36" s="5" t="s">
        <v>126</v>
      </c>
      <c r="J36" s="5" t="s">
        <v>127</v>
      </c>
      <c r="K36" s="7">
        <v>65.06</v>
      </c>
      <c r="L36" s="5" t="s">
        <v>56</v>
      </c>
      <c r="M36" s="5" t="s">
        <v>128</v>
      </c>
      <c r="N36" s="3"/>
      <c r="O36" s="1"/>
    </row>
    <row r="37">
      <c r="A37" s="3"/>
      <c r="B37" s="5">
        <v>5.0</v>
      </c>
      <c r="C37" s="5">
        <v>36.0</v>
      </c>
      <c r="D37" s="5" t="s">
        <v>94</v>
      </c>
      <c r="E37" s="3"/>
      <c r="F37" s="6" t="s">
        <v>129</v>
      </c>
      <c r="G37" s="3">
        <f>+43.99</f>
        <v>43.99</v>
      </c>
      <c r="H37" s="5" t="s">
        <v>130</v>
      </c>
      <c r="I37" s="5" t="s">
        <v>127</v>
      </c>
      <c r="J37" s="5" t="s">
        <v>131</v>
      </c>
      <c r="K37" s="7">
        <v>72.67</v>
      </c>
      <c r="L37" s="5" t="s">
        <v>132</v>
      </c>
      <c r="M37" s="5" t="s">
        <v>133</v>
      </c>
      <c r="N37" s="1"/>
      <c r="O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>
      <c r="A39" s="8" t="s">
        <v>134</v>
      </c>
      <c r="N39" s="1"/>
      <c r="O39" s="1"/>
    </row>
    <row r="40">
      <c r="A40" s="9"/>
      <c r="B40" s="10">
        <v>1.0</v>
      </c>
      <c r="C40" s="11">
        <v>2.0</v>
      </c>
      <c r="D40" s="11" t="s">
        <v>73</v>
      </c>
      <c r="E40" s="11" t="s">
        <v>74</v>
      </c>
      <c r="F40" s="12" t="s">
        <v>135</v>
      </c>
      <c r="G40" s="11" t="s">
        <v>4</v>
      </c>
      <c r="H40" s="11">
        <v>49.05</v>
      </c>
      <c r="I40" s="11">
        <v>51.99</v>
      </c>
      <c r="J40" s="11">
        <v>47.15</v>
      </c>
      <c r="K40" s="11">
        <v>50.5</v>
      </c>
      <c r="L40" s="9"/>
      <c r="M40" s="13"/>
      <c r="N40" s="1"/>
      <c r="O40" s="1"/>
    </row>
    <row r="41">
      <c r="A41" s="9"/>
      <c r="B41" s="10">
        <v>2.0</v>
      </c>
      <c r="C41" s="11">
        <v>58.0</v>
      </c>
      <c r="D41" s="11" t="s">
        <v>80</v>
      </c>
      <c r="E41" s="16" t="s">
        <v>81</v>
      </c>
      <c r="F41" s="12" t="s">
        <v>136</v>
      </c>
      <c r="G41" s="9">
        <f>+6.17</f>
        <v>6.17</v>
      </c>
      <c r="H41" s="11">
        <v>49.9</v>
      </c>
      <c r="I41" s="11">
        <v>53.86</v>
      </c>
      <c r="J41" s="11">
        <v>48.6</v>
      </c>
      <c r="K41" s="11">
        <v>52.5</v>
      </c>
      <c r="L41" s="9"/>
      <c r="M41" s="13"/>
      <c r="N41" s="1"/>
      <c r="O41" s="1"/>
    </row>
    <row r="42">
      <c r="A42" s="9"/>
      <c r="B42" s="10">
        <v>3.0</v>
      </c>
      <c r="C42" s="11">
        <v>1.0</v>
      </c>
      <c r="D42" s="11" t="s">
        <v>100</v>
      </c>
      <c r="E42" s="16" t="s">
        <v>2</v>
      </c>
      <c r="F42" s="12" t="s">
        <v>137</v>
      </c>
      <c r="G42" s="9">
        <f>+21.35</f>
        <v>21.35</v>
      </c>
      <c r="H42" s="11">
        <v>71.89</v>
      </c>
      <c r="I42" s="11">
        <v>50.67</v>
      </c>
      <c r="J42" s="11">
        <v>46.69</v>
      </c>
      <c r="K42" s="11">
        <v>50.79</v>
      </c>
      <c r="L42" s="9"/>
      <c r="M42" s="13"/>
      <c r="N42" s="1"/>
      <c r="O42" s="1"/>
    </row>
    <row r="43">
      <c r="A43" s="9"/>
      <c r="B43" s="14">
        <v>4.0</v>
      </c>
      <c r="C43" s="11">
        <v>10.0</v>
      </c>
      <c r="D43" s="11" t="s">
        <v>87</v>
      </c>
      <c r="E43" s="11" t="s">
        <v>88</v>
      </c>
      <c r="F43" s="12" t="s">
        <v>138</v>
      </c>
      <c r="G43" s="9">
        <f>+48.54</f>
        <v>48.54</v>
      </c>
      <c r="H43" s="11">
        <v>61.73</v>
      </c>
      <c r="I43" s="11">
        <v>65.06</v>
      </c>
      <c r="J43" s="11">
        <v>55.92</v>
      </c>
      <c r="K43" s="11">
        <v>64.53</v>
      </c>
      <c r="L43" s="9"/>
      <c r="M43" s="13"/>
      <c r="N43" s="1"/>
      <c r="O43" s="1"/>
    </row>
    <row r="44">
      <c r="A44" s="9"/>
      <c r="B44" s="14">
        <v>5.0</v>
      </c>
      <c r="C44" s="11">
        <v>36.0</v>
      </c>
      <c r="D44" s="11" t="s">
        <v>94</v>
      </c>
      <c r="E44" s="16" t="s">
        <v>74</v>
      </c>
      <c r="F44" s="12" t="s">
        <v>139</v>
      </c>
      <c r="G44" s="9">
        <f>+70.99</f>
        <v>70.99</v>
      </c>
      <c r="H44" s="11">
        <v>68.79</v>
      </c>
      <c r="I44" s="11">
        <v>72.67</v>
      </c>
      <c r="J44" s="11">
        <v>60.22</v>
      </c>
      <c r="K44" s="11">
        <v>68.01</v>
      </c>
      <c r="L44" s="13"/>
      <c r="M44" s="13"/>
      <c r="N44" s="1"/>
      <c r="O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6">
    <mergeCell ref="A2:N2"/>
    <mergeCell ref="A9:O9"/>
    <mergeCell ref="A16:M16"/>
    <mergeCell ref="A25:N25"/>
    <mergeCell ref="A32:O32"/>
    <mergeCell ref="A39:M39"/>
  </mergeCells>
  <drawing r:id="rId1"/>
</worksheet>
</file>