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ht1" sheetId="1" r:id="rId4"/>
  </sheets>
  <definedNames/>
  <calcPr/>
</workbook>
</file>

<file path=xl/sharedStrings.xml><?xml version="1.0" encoding="utf-8"?>
<sst xmlns="http://schemas.openxmlformats.org/spreadsheetml/2006/main" count="159" uniqueCount="102">
  <si>
    <t>JUUNIORID - MEHED</t>
  </si>
  <si>
    <t>Sten Talumaa</t>
  </si>
  <si>
    <t>Tallinna Kiiruisuklubi</t>
  </si>
  <si>
    <t>169,94</t>
  </si>
  <si>
    <t>--</t>
  </si>
  <si>
    <t>Uku Märten Vaikmaa</t>
  </si>
  <si>
    <t>175,80</t>
  </si>
  <si>
    <t>Markus Tamm</t>
  </si>
  <si>
    <t>225,24</t>
  </si>
  <si>
    <t>-</t>
  </si>
  <si>
    <t>Joonas Aditya Naestema</t>
  </si>
  <si>
    <t>0,00</t>
  </si>
  <si>
    <t>JUUNIORID - NAISED</t>
  </si>
  <si>
    <t>Saskia Kütt</t>
  </si>
  <si>
    <t>185,44</t>
  </si>
  <si>
    <t>Kertu Põldmaa</t>
  </si>
  <si>
    <t>Adavere</t>
  </si>
  <si>
    <t>187,14</t>
  </si>
  <si>
    <t>Lisandra Tarmet</t>
  </si>
  <si>
    <t>193,93</t>
  </si>
  <si>
    <t>MEHED</t>
  </si>
  <si>
    <t>Mart Markus</t>
  </si>
  <si>
    <t>169,19</t>
  </si>
  <si>
    <t>Andrus Kuusk</t>
  </si>
  <si>
    <t>175,43</t>
  </si>
  <si>
    <t>Ahti Oks</t>
  </si>
  <si>
    <t>177,98</t>
  </si>
  <si>
    <t>Märt Kuus</t>
  </si>
  <si>
    <t>Rõuge</t>
  </si>
  <si>
    <t>178,27</t>
  </si>
  <si>
    <t>Kert Keskpaik</t>
  </si>
  <si>
    <t>Uisuklubi Albe</t>
  </si>
  <si>
    <t>179,33</t>
  </si>
  <si>
    <t>Raivo Laanemets</t>
  </si>
  <si>
    <t>197,19</t>
  </si>
  <si>
    <t>Hendrik Piiriste</t>
  </si>
  <si>
    <t>199,95</t>
  </si>
  <si>
    <t>Kaspars Siliņš</t>
  </si>
  <si>
    <t>Latvia</t>
  </si>
  <si>
    <t>206,64</t>
  </si>
  <si>
    <t>Ott Telga</t>
  </si>
  <si>
    <t>206,92</t>
  </si>
  <si>
    <t>Margus Lints</t>
  </si>
  <si>
    <t>233,98</t>
  </si>
  <si>
    <t>Aivar Kamenjuk</t>
  </si>
  <si>
    <t>246,89</t>
  </si>
  <si>
    <t>Toomas Kütt</t>
  </si>
  <si>
    <t>109,78</t>
  </si>
  <si>
    <t>Margus Kaupmees</t>
  </si>
  <si>
    <t>115,37</t>
  </si>
  <si>
    <t>NAISED</t>
  </si>
  <si>
    <t>Darja Ptitsõna</t>
  </si>
  <si>
    <t>188,04</t>
  </si>
  <si>
    <t>Keiu Oras</t>
  </si>
  <si>
    <t>219,00</t>
  </si>
  <si>
    <t>Sirli Põldmaa</t>
  </si>
  <si>
    <t>239,92</t>
  </si>
  <si>
    <t>Anna Grishina</t>
  </si>
  <si>
    <t>260,12</t>
  </si>
  <si>
    <t>Piret Saare</t>
  </si>
  <si>
    <t>266,80</t>
  </si>
  <si>
    <t>Jana Kuus</t>
  </si>
  <si>
    <t>276,67</t>
  </si>
  <si>
    <t>Pille Muni</t>
  </si>
  <si>
    <t>Tripassion Triatloniklubi</t>
  </si>
  <si>
    <t>292,11</t>
  </si>
  <si>
    <t>NEIUD</t>
  </si>
  <si>
    <t>Mirjam Kalvik</t>
  </si>
  <si>
    <t>213,22</t>
  </si>
  <si>
    <t>Helin Kuus</t>
  </si>
  <si>
    <t>231,19</t>
  </si>
  <si>
    <t>Heliise Kulp</t>
  </si>
  <si>
    <t>248,37</t>
  </si>
  <si>
    <t>Inger Markus</t>
  </si>
  <si>
    <t>249,36</t>
  </si>
  <si>
    <t>Kirke Koss</t>
  </si>
  <si>
    <t>254,65</t>
  </si>
  <si>
    <t>Arabella Tammsaar</t>
  </si>
  <si>
    <t>291,56</t>
  </si>
  <si>
    <t>Sandra Kaer</t>
  </si>
  <si>
    <t>303,16</t>
  </si>
  <si>
    <t>Lilli Loviise Ange</t>
  </si>
  <si>
    <t>309,47</t>
  </si>
  <si>
    <t>Grettel Juus</t>
  </si>
  <si>
    <t>ADAVERE</t>
  </si>
  <si>
    <t>188,81</t>
  </si>
  <si>
    <t>Kristin Koss</t>
  </si>
  <si>
    <t>Mareli Järve</t>
  </si>
  <si>
    <t>NOORMEHED</t>
  </si>
  <si>
    <t>Kerret Koller</t>
  </si>
  <si>
    <t>188,77</t>
  </si>
  <si>
    <t>Erik Martin Veelma</t>
  </si>
  <si>
    <t>209,82</t>
  </si>
  <si>
    <t>Fred Riko Rätsep</t>
  </si>
  <si>
    <t>216,39</t>
  </si>
  <si>
    <t>Marten Mällas</t>
  </si>
  <si>
    <t>Adavere Kiiruisutiim</t>
  </si>
  <si>
    <t>218,07</t>
  </si>
  <si>
    <t>Dāvids Leonards Siliņš</t>
  </si>
  <si>
    <t>233,43</t>
  </si>
  <si>
    <t>Robert Oks</t>
  </si>
  <si>
    <t>112,95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</si>
</sst>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rgb="FF0F00FF"/>
      <name val="Urw-din"/>
    </font>
    <font>
      <sz val="11.0"/>
      <color rgb="FF2C2C2C"/>
      <name val="Urw-din"/>
    </font>
    <font>
      <b/>
      <sz val="11.0"/>
      <color rgb="FFFF0000"/>
      <name val="Urw-din"/>
    </font>
    <font>
      <b/>
      <sz val="11.0"/>
      <color rgb="FF0400CE"/>
      <name val="Urw-din"/>
    </font>
    <font>
      <b/>
      <sz val="11.0"/>
      <color rgb="FF2C2C2C"/>
      <name val="Urw-din"/>
    </font>
    <font>
      <sz val="12.0"/>
      <color rgb="FF2C2C2C"/>
      <name val="Urw-din"/>
    </font>
  </fonts>
  <fills count="5">
    <fill>
      <patternFill patternType="none"/>
    </fill>
    <fill>
      <patternFill patternType="lightGray"/>
    </fill>
    <fill>
      <patternFill patternType="solid">
        <fgColor rgb="FFF3F3F6"/>
        <bgColor rgb="FFF3F3F6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2">
    <border/>
    <border>
      <bottom style="thin">
        <color rgb="FFDDDDDD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1" fillId="3" fontId="2" numFmtId="0" xfId="0" applyAlignment="1" applyBorder="1" applyFill="1" applyFont="1">
      <alignment horizontal="left"/>
    </xf>
    <xf borderId="1" fillId="3" fontId="3" numFmtId="0" xfId="0" applyAlignment="1" applyBorder="1" applyFont="1">
      <alignment horizontal="left" readingOrder="0"/>
    </xf>
    <xf borderId="1" fillId="3" fontId="2" numFmtId="0" xfId="0" applyAlignment="1" applyBorder="1" applyFont="1">
      <alignment horizontal="left" readingOrder="0"/>
    </xf>
    <xf borderId="1" fillId="3" fontId="4" numFmtId="0" xfId="0" applyAlignment="1" applyBorder="1" applyFont="1">
      <alignment horizontal="left" readingOrder="0"/>
    </xf>
    <xf borderId="0" fillId="3" fontId="2" numFmtId="0" xfId="0" applyAlignment="1" applyFont="1">
      <alignment horizontal="left"/>
    </xf>
    <xf borderId="1" fillId="3" fontId="5" numFmtId="0" xfId="0" applyAlignment="1" applyBorder="1" applyFont="1">
      <alignment horizontal="left" readingOrder="0"/>
    </xf>
    <xf borderId="0" fillId="4" fontId="6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2.63"/>
    <col customWidth="1" min="5" max="5" width="20.63"/>
  </cols>
  <sheetData>
    <row r="1">
      <c r="A1" s="1" t="s">
        <v>0</v>
      </c>
    </row>
    <row r="2">
      <c r="A2" s="2"/>
      <c r="B2" s="3">
        <v>1.0</v>
      </c>
      <c r="C2" s="4">
        <v>6.0</v>
      </c>
      <c r="D2" s="4" t="s">
        <v>1</v>
      </c>
      <c r="E2" s="4" t="s">
        <v>2</v>
      </c>
      <c r="F2" s="5" t="s">
        <v>3</v>
      </c>
      <c r="G2" s="4" t="s">
        <v>4</v>
      </c>
      <c r="H2" s="4">
        <v>41.89</v>
      </c>
      <c r="I2" s="4">
        <v>44.39</v>
      </c>
      <c r="J2" s="4">
        <v>41.02</v>
      </c>
      <c r="K2" s="4">
        <v>42.63</v>
      </c>
      <c r="L2" s="2"/>
    </row>
    <row r="3">
      <c r="A3" s="2"/>
      <c r="B3" s="3">
        <v>2.0</v>
      </c>
      <c r="C3" s="4">
        <v>36.0</v>
      </c>
      <c r="D3" s="4" t="s">
        <v>5</v>
      </c>
      <c r="E3" s="4" t="s">
        <v>2</v>
      </c>
      <c r="F3" s="5" t="s">
        <v>6</v>
      </c>
      <c r="G3" s="2">
        <f>+5.85</f>
        <v>5.85</v>
      </c>
      <c r="H3" s="4">
        <v>44.0</v>
      </c>
      <c r="I3" s="4">
        <v>45.87</v>
      </c>
      <c r="J3" s="4">
        <v>42.63</v>
      </c>
      <c r="K3" s="4">
        <v>43.28</v>
      </c>
      <c r="L3" s="2"/>
    </row>
    <row r="4">
      <c r="A4" s="2"/>
      <c r="B4" s="3">
        <v>3.0</v>
      </c>
      <c r="C4" s="4">
        <v>7.0</v>
      </c>
      <c r="D4" s="4" t="s">
        <v>7</v>
      </c>
      <c r="E4" s="4" t="s">
        <v>2</v>
      </c>
      <c r="F4" s="5" t="s">
        <v>8</v>
      </c>
      <c r="G4" s="2">
        <f>+55.29</f>
        <v>55.29</v>
      </c>
      <c r="H4" s="4">
        <v>55.66</v>
      </c>
      <c r="I4" s="4">
        <v>59.14</v>
      </c>
      <c r="J4" s="4">
        <v>52.85</v>
      </c>
      <c r="K4" s="4">
        <v>57.57</v>
      </c>
      <c r="L4" s="2"/>
    </row>
    <row r="5">
      <c r="A5" s="2"/>
      <c r="B5" s="3" t="s">
        <v>9</v>
      </c>
      <c r="C5" s="4">
        <v>14.0</v>
      </c>
      <c r="D5" s="4" t="s">
        <v>10</v>
      </c>
      <c r="E5" s="4" t="s">
        <v>2</v>
      </c>
      <c r="F5" s="5" t="s">
        <v>11</v>
      </c>
      <c r="G5" s="2"/>
      <c r="H5" s="2"/>
      <c r="I5" s="2"/>
      <c r="J5" s="2"/>
      <c r="K5" s="2"/>
      <c r="L5" s="2"/>
    </row>
    <row r="6">
      <c r="A6" s="6"/>
    </row>
    <row r="7">
      <c r="A7" s="1" t="s">
        <v>12</v>
      </c>
    </row>
    <row r="8">
      <c r="A8" s="2"/>
      <c r="B8" s="3">
        <v>1.0</v>
      </c>
      <c r="C8" s="4">
        <v>32.0</v>
      </c>
      <c r="D8" s="4" t="s">
        <v>13</v>
      </c>
      <c r="E8" s="4" t="s">
        <v>2</v>
      </c>
      <c r="F8" s="5" t="s">
        <v>14</v>
      </c>
      <c r="G8" s="4" t="s">
        <v>4</v>
      </c>
      <c r="H8" s="4">
        <v>45.6</v>
      </c>
      <c r="I8" s="4">
        <v>47.93</v>
      </c>
      <c r="J8" s="4">
        <v>44.72</v>
      </c>
      <c r="K8" s="4">
        <v>47.17</v>
      </c>
      <c r="L8" s="2"/>
    </row>
    <row r="9">
      <c r="A9" s="2"/>
      <c r="B9" s="3">
        <v>2.0</v>
      </c>
      <c r="C9" s="4">
        <v>10.0</v>
      </c>
      <c r="D9" s="4" t="s">
        <v>15</v>
      </c>
      <c r="E9" s="4" t="s">
        <v>16</v>
      </c>
      <c r="F9" s="5" t="s">
        <v>17</v>
      </c>
      <c r="G9" s="2">
        <f>+1.69</f>
        <v>1.69</v>
      </c>
      <c r="H9" s="4">
        <v>46.71</v>
      </c>
      <c r="I9" s="4">
        <v>47.75</v>
      </c>
      <c r="J9" s="4">
        <v>45.76</v>
      </c>
      <c r="K9" s="4">
        <v>46.91</v>
      </c>
      <c r="L9" s="2"/>
    </row>
    <row r="10">
      <c r="A10" s="2"/>
      <c r="B10" s="3">
        <v>3.0</v>
      </c>
      <c r="C10" s="4">
        <v>1.0</v>
      </c>
      <c r="D10" s="4" t="s">
        <v>18</v>
      </c>
      <c r="E10" s="4" t="s">
        <v>2</v>
      </c>
      <c r="F10" s="5" t="s">
        <v>19</v>
      </c>
      <c r="G10" s="2">
        <f>+8.48</f>
        <v>8.48</v>
      </c>
      <c r="H10" s="4">
        <v>48.21</v>
      </c>
      <c r="I10" s="4">
        <v>50.04</v>
      </c>
      <c r="J10" s="4">
        <v>47.06</v>
      </c>
      <c r="K10" s="4">
        <v>48.6</v>
      </c>
      <c r="L10" s="2"/>
    </row>
    <row r="11">
      <c r="A11" s="6"/>
    </row>
    <row r="12">
      <c r="A12" s="1" t="s">
        <v>20</v>
      </c>
    </row>
    <row r="13">
      <c r="A13" s="2"/>
      <c r="B13" s="3">
        <v>1.0</v>
      </c>
      <c r="C13" s="4">
        <v>12.0</v>
      </c>
      <c r="D13" s="4" t="s">
        <v>21</v>
      </c>
      <c r="E13" s="4" t="s">
        <v>2</v>
      </c>
      <c r="F13" s="5" t="s">
        <v>22</v>
      </c>
      <c r="G13" s="4" t="s">
        <v>4</v>
      </c>
      <c r="H13" s="4">
        <v>42.18</v>
      </c>
      <c r="I13" s="4">
        <v>43.06</v>
      </c>
      <c r="J13" s="4">
        <v>41.74</v>
      </c>
      <c r="K13" s="4">
        <v>42.19</v>
      </c>
      <c r="L13" s="2"/>
    </row>
    <row r="14">
      <c r="A14" s="2"/>
      <c r="B14" s="3">
        <v>2.0</v>
      </c>
      <c r="C14" s="4">
        <v>2.0</v>
      </c>
      <c r="D14" s="4" t="s">
        <v>23</v>
      </c>
      <c r="E14" s="4" t="s">
        <v>2</v>
      </c>
      <c r="F14" s="5" t="s">
        <v>24</v>
      </c>
      <c r="G14" s="2">
        <f>+6.24</f>
        <v>6.24</v>
      </c>
      <c r="H14" s="4">
        <v>43.83</v>
      </c>
      <c r="I14" s="4">
        <v>44.89</v>
      </c>
      <c r="J14" s="4">
        <v>43.01</v>
      </c>
      <c r="K14" s="4">
        <v>43.68</v>
      </c>
      <c r="L14" s="2"/>
    </row>
    <row r="15">
      <c r="A15" s="2"/>
      <c r="B15" s="3">
        <v>3.0</v>
      </c>
      <c r="C15" s="4">
        <v>5.0</v>
      </c>
      <c r="D15" s="4" t="s">
        <v>25</v>
      </c>
      <c r="E15" s="4" t="s">
        <v>2</v>
      </c>
      <c r="F15" s="5" t="s">
        <v>26</v>
      </c>
      <c r="G15" s="2">
        <f>+8.79</f>
        <v>8.79</v>
      </c>
      <c r="H15" s="4">
        <v>44.55</v>
      </c>
      <c r="I15" s="4">
        <v>45.71</v>
      </c>
      <c r="J15" s="4">
        <v>43.66</v>
      </c>
      <c r="K15" s="4">
        <v>44.05</v>
      </c>
      <c r="L15" s="2"/>
    </row>
    <row r="16">
      <c r="A16" s="2"/>
      <c r="B16" s="7">
        <v>4.0</v>
      </c>
      <c r="C16" s="4">
        <v>11.0</v>
      </c>
      <c r="D16" s="4" t="s">
        <v>27</v>
      </c>
      <c r="E16" s="4" t="s">
        <v>28</v>
      </c>
      <c r="F16" s="5" t="s">
        <v>29</v>
      </c>
      <c r="G16" s="2">
        <f>+9.08</f>
        <v>9.08</v>
      </c>
      <c r="H16" s="4">
        <v>43.78</v>
      </c>
      <c r="I16" s="4">
        <v>45.84</v>
      </c>
      <c r="J16" s="4">
        <v>43.3</v>
      </c>
      <c r="K16" s="4">
        <v>45.33</v>
      </c>
      <c r="L16" s="2"/>
    </row>
    <row r="17">
      <c r="A17" s="2"/>
      <c r="B17" s="7">
        <v>5.0</v>
      </c>
      <c r="C17" s="4">
        <v>34.0</v>
      </c>
      <c r="D17" s="4" t="s">
        <v>30</v>
      </c>
      <c r="E17" s="4" t="s">
        <v>31</v>
      </c>
      <c r="F17" s="5" t="s">
        <v>32</v>
      </c>
      <c r="G17" s="2">
        <f>+10.14</f>
        <v>10.14</v>
      </c>
      <c r="H17" s="4">
        <v>45.11</v>
      </c>
      <c r="I17" s="4">
        <v>46.2</v>
      </c>
      <c r="J17" s="4">
        <v>43.16</v>
      </c>
      <c r="K17" s="4">
        <v>44.84</v>
      </c>
      <c r="L17" s="2"/>
    </row>
    <row r="18">
      <c r="A18" s="2"/>
      <c r="B18" s="7">
        <v>6.0</v>
      </c>
      <c r="C18" s="4">
        <v>33.0</v>
      </c>
      <c r="D18" s="4" t="s">
        <v>33</v>
      </c>
      <c r="E18" s="4" t="s">
        <v>31</v>
      </c>
      <c r="F18" s="5" t="s">
        <v>34</v>
      </c>
      <c r="G18" s="2">
        <f>+28</f>
        <v>28</v>
      </c>
      <c r="H18" s="4">
        <v>50.64</v>
      </c>
      <c r="I18" s="4">
        <v>49.22</v>
      </c>
      <c r="J18" s="4">
        <v>49.25</v>
      </c>
      <c r="K18" s="4">
        <v>48.08</v>
      </c>
      <c r="L18" s="2"/>
    </row>
    <row r="19">
      <c r="A19" s="2"/>
      <c r="B19" s="7">
        <v>7.0</v>
      </c>
      <c r="C19" s="4">
        <v>21.0</v>
      </c>
      <c r="D19" s="4" t="s">
        <v>35</v>
      </c>
      <c r="E19" s="4" t="s">
        <v>31</v>
      </c>
      <c r="F19" s="5" t="s">
        <v>36</v>
      </c>
      <c r="G19" s="2">
        <f>+30.76</f>
        <v>30.76</v>
      </c>
      <c r="H19" s="4">
        <v>49.42</v>
      </c>
      <c r="I19" s="4">
        <v>51.47</v>
      </c>
      <c r="J19" s="4">
        <v>49.16</v>
      </c>
      <c r="K19" s="4">
        <v>49.88</v>
      </c>
      <c r="L19" s="2"/>
    </row>
    <row r="20">
      <c r="A20" s="2"/>
      <c r="B20" s="7">
        <v>8.0</v>
      </c>
      <c r="C20" s="4">
        <v>38.0</v>
      </c>
      <c r="D20" s="4" t="s">
        <v>37</v>
      </c>
      <c r="E20" s="4" t="s">
        <v>38</v>
      </c>
      <c r="F20" s="5" t="s">
        <v>39</v>
      </c>
      <c r="G20" s="2">
        <f>+37.45</f>
        <v>37.45</v>
      </c>
      <c r="H20" s="4">
        <v>51.07</v>
      </c>
      <c r="I20" s="4">
        <v>52.36</v>
      </c>
      <c r="J20" s="4">
        <v>50.42</v>
      </c>
      <c r="K20" s="4">
        <v>52.77</v>
      </c>
      <c r="L20" s="2"/>
    </row>
    <row r="21">
      <c r="A21" s="2"/>
      <c r="B21" s="7">
        <v>9.0</v>
      </c>
      <c r="C21" s="4">
        <v>29.0</v>
      </c>
      <c r="D21" s="4" t="s">
        <v>40</v>
      </c>
      <c r="E21" s="4" t="s">
        <v>31</v>
      </c>
      <c r="F21" s="5" t="s">
        <v>41</v>
      </c>
      <c r="G21" s="2">
        <f>+37.73</f>
        <v>37.73</v>
      </c>
      <c r="H21" s="4">
        <v>50.6</v>
      </c>
      <c r="I21" s="4">
        <v>52.79</v>
      </c>
      <c r="J21" s="4">
        <v>51.3</v>
      </c>
      <c r="K21" s="4">
        <v>52.22</v>
      </c>
      <c r="L21" s="2"/>
    </row>
    <row r="22">
      <c r="A22" s="2"/>
      <c r="B22" s="7">
        <v>10.0</v>
      </c>
      <c r="C22" s="4">
        <v>25.0</v>
      </c>
      <c r="D22" s="4" t="s">
        <v>42</v>
      </c>
      <c r="E22" s="4" t="s">
        <v>31</v>
      </c>
      <c r="F22" s="5" t="s">
        <v>43</v>
      </c>
      <c r="G22" s="2">
        <f>+64.79</f>
        <v>64.79</v>
      </c>
      <c r="H22" s="4">
        <v>58.97</v>
      </c>
      <c r="I22" s="4">
        <v>59.59</v>
      </c>
      <c r="J22" s="4">
        <v>57.62</v>
      </c>
      <c r="K22" s="4">
        <v>57.8</v>
      </c>
      <c r="L22" s="2"/>
    </row>
    <row r="23">
      <c r="A23" s="2"/>
      <c r="B23" s="7">
        <v>11.0</v>
      </c>
      <c r="C23" s="4">
        <v>39.0</v>
      </c>
      <c r="D23" s="4" t="s">
        <v>44</v>
      </c>
      <c r="E23" s="4" t="s">
        <v>16</v>
      </c>
      <c r="F23" s="5" t="s">
        <v>45</v>
      </c>
      <c r="G23" s="2">
        <f>+77.7</f>
        <v>77.7</v>
      </c>
      <c r="H23" s="4">
        <v>60.41</v>
      </c>
      <c r="I23" s="4">
        <v>63.15</v>
      </c>
      <c r="J23" s="4">
        <v>60.66</v>
      </c>
      <c r="K23" s="4">
        <v>62.66</v>
      </c>
      <c r="L23" s="2"/>
    </row>
    <row r="24">
      <c r="A24" s="2"/>
      <c r="B24" s="3" t="s">
        <v>9</v>
      </c>
      <c r="C24" s="4">
        <v>42.0</v>
      </c>
      <c r="D24" s="4" t="s">
        <v>46</v>
      </c>
      <c r="E24" s="4" t="s">
        <v>31</v>
      </c>
      <c r="F24" s="5" t="s">
        <v>47</v>
      </c>
      <c r="G24" s="2"/>
      <c r="H24" s="4">
        <v>52.13</v>
      </c>
      <c r="I24" s="4">
        <v>57.65</v>
      </c>
      <c r="J24" s="2"/>
      <c r="K24" s="2"/>
      <c r="L24" s="2"/>
    </row>
    <row r="25">
      <c r="A25" s="2"/>
      <c r="B25" s="3" t="s">
        <v>9</v>
      </c>
      <c r="C25" s="4">
        <v>35.0</v>
      </c>
      <c r="D25" s="4" t="s">
        <v>48</v>
      </c>
      <c r="E25" s="4" t="s">
        <v>31</v>
      </c>
      <c r="F25" s="5" t="s">
        <v>49</v>
      </c>
      <c r="G25" s="2"/>
      <c r="H25" s="4">
        <v>56.46</v>
      </c>
      <c r="I25" s="4">
        <v>58.91</v>
      </c>
      <c r="J25" s="2"/>
      <c r="K25" s="2"/>
      <c r="L25" s="2"/>
    </row>
    <row r="26">
      <c r="A26" s="2"/>
      <c r="B26" s="3" t="s">
        <v>9</v>
      </c>
      <c r="C26" s="4">
        <v>200.0</v>
      </c>
      <c r="D26" s="4" t="s">
        <v>23</v>
      </c>
      <c r="E26" s="4" t="s">
        <v>2</v>
      </c>
      <c r="F26" s="5" t="s">
        <v>11</v>
      </c>
      <c r="G26" s="2"/>
      <c r="H26" s="2"/>
      <c r="I26" s="2"/>
      <c r="J26" s="2"/>
      <c r="K26" s="2"/>
      <c r="L26" s="2"/>
    </row>
    <row r="27">
      <c r="A27" s="6"/>
    </row>
    <row r="28">
      <c r="A28" s="1" t="s">
        <v>50</v>
      </c>
    </row>
    <row r="29">
      <c r="A29" s="2"/>
      <c r="B29" s="3">
        <v>1.0</v>
      </c>
      <c r="C29" s="4">
        <v>8.0</v>
      </c>
      <c r="D29" s="4" t="s">
        <v>51</v>
      </c>
      <c r="E29" s="4" t="s">
        <v>2</v>
      </c>
      <c r="F29" s="5" t="s">
        <v>52</v>
      </c>
      <c r="G29" s="4" t="s">
        <v>4</v>
      </c>
      <c r="H29" s="4">
        <v>47.68</v>
      </c>
      <c r="I29" s="4">
        <v>47.84</v>
      </c>
      <c r="J29" s="4">
        <v>46.17</v>
      </c>
      <c r="K29" s="4">
        <v>46.34</v>
      </c>
      <c r="L29" s="2"/>
    </row>
    <row r="30">
      <c r="A30" s="2"/>
      <c r="B30" s="3">
        <v>2.0</v>
      </c>
      <c r="C30" s="4">
        <v>19.0</v>
      </c>
      <c r="D30" s="4" t="s">
        <v>53</v>
      </c>
      <c r="E30" s="4" t="s">
        <v>2</v>
      </c>
      <c r="F30" s="5" t="s">
        <v>54</v>
      </c>
      <c r="G30" s="2">
        <f>+30.96</f>
        <v>30.96</v>
      </c>
      <c r="H30" s="4">
        <v>54.04</v>
      </c>
      <c r="I30" s="4">
        <v>57.09</v>
      </c>
      <c r="J30" s="4">
        <v>53.08</v>
      </c>
      <c r="K30" s="4">
        <v>54.79</v>
      </c>
      <c r="L30" s="2"/>
    </row>
    <row r="31">
      <c r="A31" s="2"/>
      <c r="B31" s="3">
        <v>3.0</v>
      </c>
      <c r="C31" s="4">
        <v>9.0</v>
      </c>
      <c r="D31" s="4" t="s">
        <v>55</v>
      </c>
      <c r="E31" s="4" t="s">
        <v>16</v>
      </c>
      <c r="F31" s="5" t="s">
        <v>56</v>
      </c>
      <c r="G31" s="2">
        <f>+51.87</f>
        <v>51.87</v>
      </c>
      <c r="H31" s="4">
        <v>58.9</v>
      </c>
      <c r="I31" s="4">
        <v>61.56</v>
      </c>
      <c r="J31" s="4">
        <v>57.69</v>
      </c>
      <c r="K31" s="4">
        <v>61.75</v>
      </c>
      <c r="L31" s="2"/>
    </row>
    <row r="32">
      <c r="A32" s="2"/>
      <c r="B32" s="7">
        <v>4.0</v>
      </c>
      <c r="C32" s="4">
        <v>22.0</v>
      </c>
      <c r="D32" s="4" t="s">
        <v>57</v>
      </c>
      <c r="E32" s="4" t="s">
        <v>2</v>
      </c>
      <c r="F32" s="5" t="s">
        <v>58</v>
      </c>
      <c r="G32" s="2">
        <f>+72.08</f>
        <v>72.08</v>
      </c>
      <c r="H32" s="4">
        <v>62.15</v>
      </c>
      <c r="I32" s="4">
        <v>69.24</v>
      </c>
      <c r="J32" s="4">
        <v>60.48</v>
      </c>
      <c r="K32" s="4">
        <v>68.24</v>
      </c>
      <c r="L32" s="2"/>
    </row>
    <row r="33">
      <c r="A33" s="2"/>
      <c r="B33" s="7">
        <v>5.0</v>
      </c>
      <c r="C33" s="4">
        <v>44.0</v>
      </c>
      <c r="D33" s="4" t="s">
        <v>59</v>
      </c>
      <c r="E33" s="4" t="s">
        <v>16</v>
      </c>
      <c r="F33" s="5" t="s">
        <v>60</v>
      </c>
      <c r="G33" s="2">
        <f>+78.76</f>
        <v>78.76</v>
      </c>
      <c r="H33" s="4">
        <v>66.18</v>
      </c>
      <c r="I33" s="4">
        <v>69.11</v>
      </c>
      <c r="J33" s="4">
        <v>64.6</v>
      </c>
      <c r="K33" s="4">
        <v>66.89</v>
      </c>
      <c r="L33" s="2"/>
    </row>
    <row r="34">
      <c r="A34" s="2"/>
      <c r="B34" s="7">
        <v>6.0</v>
      </c>
      <c r="C34" s="4">
        <v>28.0</v>
      </c>
      <c r="D34" s="4" t="s">
        <v>61</v>
      </c>
      <c r="E34" s="4" t="s">
        <v>28</v>
      </c>
      <c r="F34" s="5" t="s">
        <v>62</v>
      </c>
      <c r="G34" s="2">
        <f>+88.62</f>
        <v>88.62</v>
      </c>
      <c r="H34" s="4">
        <v>67.27</v>
      </c>
      <c r="I34" s="4">
        <v>71.24</v>
      </c>
      <c r="J34" s="4">
        <v>67.57</v>
      </c>
      <c r="K34" s="4">
        <v>70.58</v>
      </c>
      <c r="L34" s="2"/>
    </row>
    <row r="35">
      <c r="A35" s="2"/>
      <c r="B35" s="7">
        <v>7.0</v>
      </c>
      <c r="C35" s="4">
        <v>24.0</v>
      </c>
      <c r="D35" s="4" t="s">
        <v>63</v>
      </c>
      <c r="E35" s="4" t="s">
        <v>64</v>
      </c>
      <c r="F35" s="5" t="s">
        <v>65</v>
      </c>
      <c r="G35" s="2">
        <f>+104.06</f>
        <v>104.06</v>
      </c>
      <c r="H35" s="4">
        <v>72.81</v>
      </c>
      <c r="I35" s="4">
        <v>73.45</v>
      </c>
      <c r="J35" s="4">
        <v>72.66</v>
      </c>
      <c r="K35" s="4">
        <v>73.17</v>
      </c>
      <c r="L35" s="2"/>
    </row>
    <row r="36">
      <c r="A36" s="6"/>
    </row>
    <row r="37">
      <c r="A37" s="1" t="s">
        <v>66</v>
      </c>
    </row>
    <row r="38">
      <c r="A38" s="2"/>
      <c r="B38" s="3">
        <v>1.0</v>
      </c>
      <c r="C38" s="4">
        <v>3.0</v>
      </c>
      <c r="D38" s="4" t="s">
        <v>67</v>
      </c>
      <c r="E38" s="4" t="s">
        <v>2</v>
      </c>
      <c r="F38" s="5" t="s">
        <v>68</v>
      </c>
      <c r="G38" s="4" t="s">
        <v>4</v>
      </c>
      <c r="H38" s="4">
        <v>52.82</v>
      </c>
      <c r="I38" s="4">
        <v>55.07</v>
      </c>
      <c r="J38" s="4">
        <v>50.98</v>
      </c>
      <c r="K38" s="4">
        <v>54.33</v>
      </c>
      <c r="L38" s="2"/>
    </row>
    <row r="39">
      <c r="A39" s="2"/>
      <c r="B39" s="3">
        <v>2.0</v>
      </c>
      <c r="C39" s="4">
        <v>27.0</v>
      </c>
      <c r="D39" s="4" t="s">
        <v>69</v>
      </c>
      <c r="E39" s="4" t="s">
        <v>28</v>
      </c>
      <c r="F39" s="5" t="s">
        <v>70</v>
      </c>
      <c r="G39" s="2">
        <f>+17.97</f>
        <v>17.97</v>
      </c>
      <c r="H39" s="4">
        <v>56.0</v>
      </c>
      <c r="I39" s="4">
        <v>61.03</v>
      </c>
      <c r="J39" s="4">
        <v>54.09</v>
      </c>
      <c r="K39" s="4">
        <v>60.07</v>
      </c>
      <c r="L39" s="2"/>
    </row>
    <row r="40">
      <c r="A40" s="2"/>
      <c r="B40" s="3">
        <v>3.0</v>
      </c>
      <c r="C40" s="4">
        <v>26.0</v>
      </c>
      <c r="D40" s="4" t="s">
        <v>71</v>
      </c>
      <c r="E40" s="4" t="s">
        <v>16</v>
      </c>
      <c r="F40" s="5" t="s">
        <v>72</v>
      </c>
      <c r="G40" s="2">
        <f>+35.15</f>
        <v>35.15</v>
      </c>
      <c r="H40" s="4">
        <v>61.99</v>
      </c>
      <c r="I40" s="4">
        <v>63.71</v>
      </c>
      <c r="J40" s="4">
        <v>60.41</v>
      </c>
      <c r="K40" s="4">
        <v>62.24</v>
      </c>
      <c r="L40" s="2"/>
    </row>
    <row r="41">
      <c r="A41" s="2"/>
      <c r="B41" s="7">
        <v>4.0</v>
      </c>
      <c r="C41" s="4">
        <v>13.0</v>
      </c>
      <c r="D41" s="4" t="s">
        <v>73</v>
      </c>
      <c r="E41" s="4" t="s">
        <v>2</v>
      </c>
      <c r="F41" s="5" t="s">
        <v>74</v>
      </c>
      <c r="G41" s="2">
        <f>+36.14</f>
        <v>36.14</v>
      </c>
      <c r="H41" s="4">
        <v>61.4</v>
      </c>
      <c r="I41" s="4">
        <v>64.42</v>
      </c>
      <c r="J41" s="4">
        <v>60.53</v>
      </c>
      <c r="K41" s="4">
        <v>63.0</v>
      </c>
      <c r="L41" s="2"/>
    </row>
    <row r="42">
      <c r="A42" s="2"/>
      <c r="B42" s="7">
        <v>5.0</v>
      </c>
      <c r="C42" s="4">
        <v>15.0</v>
      </c>
      <c r="D42" s="4" t="s">
        <v>75</v>
      </c>
      <c r="E42" s="4" t="s">
        <v>16</v>
      </c>
      <c r="F42" s="5" t="s">
        <v>76</v>
      </c>
      <c r="G42" s="2">
        <f>+41.43</f>
        <v>41.43</v>
      </c>
      <c r="H42" s="4">
        <v>60.68</v>
      </c>
      <c r="I42" s="4">
        <v>67.62</v>
      </c>
      <c r="J42" s="4">
        <v>59.59</v>
      </c>
      <c r="K42" s="4">
        <v>66.75</v>
      </c>
      <c r="L42" s="2"/>
    </row>
    <row r="43">
      <c r="A43" s="2"/>
      <c r="B43" s="7">
        <v>6.0</v>
      </c>
      <c r="C43" s="4">
        <v>41.0</v>
      </c>
      <c r="D43" s="4" t="s">
        <v>77</v>
      </c>
      <c r="E43" s="4" t="s">
        <v>16</v>
      </c>
      <c r="F43" s="5" t="s">
        <v>78</v>
      </c>
      <c r="G43" s="2">
        <f>+78.34</f>
        <v>78.34</v>
      </c>
      <c r="H43" s="4">
        <v>72.3</v>
      </c>
      <c r="I43" s="4">
        <v>76.63</v>
      </c>
      <c r="J43" s="4">
        <v>69.99</v>
      </c>
      <c r="K43" s="4">
        <v>72.63</v>
      </c>
      <c r="L43" s="2"/>
    </row>
    <row r="44">
      <c r="A44" s="2"/>
      <c r="B44" s="7">
        <v>7.0</v>
      </c>
      <c r="C44" s="4">
        <v>4.0</v>
      </c>
      <c r="D44" s="4" t="s">
        <v>79</v>
      </c>
      <c r="E44" s="4" t="s">
        <v>16</v>
      </c>
      <c r="F44" s="5" t="s">
        <v>80</v>
      </c>
      <c r="G44" s="2">
        <f>+89.94</f>
        <v>89.94</v>
      </c>
      <c r="H44" s="4">
        <v>64.89</v>
      </c>
      <c r="I44" s="4">
        <v>74.53</v>
      </c>
      <c r="J44" s="4">
        <v>74.2</v>
      </c>
      <c r="K44" s="4">
        <v>89.53</v>
      </c>
      <c r="L44" s="2"/>
    </row>
    <row r="45">
      <c r="A45" s="2"/>
      <c r="B45" s="7">
        <v>8.0</v>
      </c>
      <c r="C45" s="4">
        <v>31.0</v>
      </c>
      <c r="D45" s="4" t="s">
        <v>81</v>
      </c>
      <c r="E45" s="4" t="s">
        <v>16</v>
      </c>
      <c r="F45" s="5" t="s">
        <v>82</v>
      </c>
      <c r="G45" s="2">
        <f>+96.25</f>
        <v>96.25</v>
      </c>
      <c r="H45" s="4">
        <v>74.47</v>
      </c>
      <c r="I45" s="4">
        <v>82.01</v>
      </c>
      <c r="J45" s="4">
        <v>73.45</v>
      </c>
      <c r="K45" s="4">
        <v>79.52</v>
      </c>
      <c r="L45" s="2"/>
    </row>
    <row r="46">
      <c r="A46" s="2"/>
      <c r="B46" s="3" t="s">
        <v>9</v>
      </c>
      <c r="C46" s="4">
        <v>23.0</v>
      </c>
      <c r="D46" s="4" t="s">
        <v>83</v>
      </c>
      <c r="E46" s="4" t="s">
        <v>84</v>
      </c>
      <c r="F46" s="5" t="s">
        <v>85</v>
      </c>
      <c r="G46" s="2"/>
      <c r="H46" s="4">
        <v>63.12</v>
      </c>
      <c r="I46" s="4">
        <v>66.73</v>
      </c>
      <c r="J46" s="4">
        <v>58.94</v>
      </c>
      <c r="K46" s="2"/>
      <c r="L46" s="2"/>
    </row>
    <row r="47">
      <c r="A47" s="2"/>
      <c r="B47" s="3" t="s">
        <v>9</v>
      </c>
      <c r="C47" s="4">
        <v>201.0</v>
      </c>
      <c r="D47" s="4" t="s">
        <v>79</v>
      </c>
      <c r="E47" s="4" t="s">
        <v>16</v>
      </c>
      <c r="F47" s="5" t="s">
        <v>11</v>
      </c>
      <c r="G47" s="2"/>
      <c r="H47" s="2"/>
      <c r="I47" s="2"/>
      <c r="J47" s="2"/>
      <c r="K47" s="2"/>
      <c r="L47" s="2"/>
    </row>
    <row r="48">
      <c r="A48" s="2"/>
      <c r="B48" s="3" t="s">
        <v>9</v>
      </c>
      <c r="C48" s="4">
        <v>16.0</v>
      </c>
      <c r="D48" s="4" t="s">
        <v>86</v>
      </c>
      <c r="E48" s="4" t="s">
        <v>16</v>
      </c>
      <c r="F48" s="5" t="s">
        <v>11</v>
      </c>
      <c r="G48" s="2"/>
      <c r="H48" s="2"/>
      <c r="I48" s="2"/>
      <c r="J48" s="2"/>
      <c r="K48" s="2"/>
      <c r="L48" s="2"/>
    </row>
    <row r="49">
      <c r="A49" s="2"/>
      <c r="B49" s="3" t="s">
        <v>9</v>
      </c>
      <c r="C49" s="4">
        <v>17.0</v>
      </c>
      <c r="D49" s="4" t="s">
        <v>87</v>
      </c>
      <c r="E49" s="4" t="s">
        <v>2</v>
      </c>
      <c r="F49" s="5" t="s">
        <v>11</v>
      </c>
      <c r="G49" s="2"/>
      <c r="H49" s="2"/>
      <c r="I49" s="2"/>
      <c r="J49" s="2"/>
      <c r="K49" s="2"/>
      <c r="L49" s="2"/>
    </row>
    <row r="50">
      <c r="A50" s="6"/>
    </row>
    <row r="51">
      <c r="A51" s="1" t="s">
        <v>88</v>
      </c>
    </row>
    <row r="52">
      <c r="A52" s="2"/>
      <c r="B52" s="3">
        <v>1.0</v>
      </c>
      <c r="C52" s="4">
        <v>40.0</v>
      </c>
      <c r="D52" s="4" t="s">
        <v>89</v>
      </c>
      <c r="E52" s="4" t="s">
        <v>2</v>
      </c>
      <c r="F52" s="5" t="s">
        <v>90</v>
      </c>
      <c r="G52" s="4" t="s">
        <v>4</v>
      </c>
      <c r="H52" s="4">
        <v>45.51</v>
      </c>
      <c r="I52" s="4">
        <v>49.12</v>
      </c>
      <c r="J52" s="4">
        <v>44.33</v>
      </c>
      <c r="K52" s="4">
        <v>49.79</v>
      </c>
      <c r="L52" s="2"/>
    </row>
    <row r="53">
      <c r="A53" s="2"/>
      <c r="B53" s="3">
        <v>2.0</v>
      </c>
      <c r="C53" s="4">
        <v>30.0</v>
      </c>
      <c r="D53" s="4" t="s">
        <v>91</v>
      </c>
      <c r="E53" s="4" t="s">
        <v>2</v>
      </c>
      <c r="F53" s="5" t="s">
        <v>92</v>
      </c>
      <c r="G53" s="2">
        <f>+21.05</f>
        <v>21.05</v>
      </c>
      <c r="H53" s="4">
        <v>50.96</v>
      </c>
      <c r="I53" s="4">
        <v>54.51</v>
      </c>
      <c r="J53" s="4">
        <v>50.01</v>
      </c>
      <c r="K53" s="4">
        <v>54.33</v>
      </c>
      <c r="L53" s="2"/>
    </row>
    <row r="54">
      <c r="A54" s="2"/>
      <c r="B54" s="3">
        <v>3.0</v>
      </c>
      <c r="C54" s="4">
        <v>43.0</v>
      </c>
      <c r="D54" s="4" t="s">
        <v>93</v>
      </c>
      <c r="E54" s="4" t="s">
        <v>2</v>
      </c>
      <c r="F54" s="5" t="s">
        <v>94</v>
      </c>
      <c r="G54" s="2">
        <f>+27.62</f>
        <v>27.62</v>
      </c>
      <c r="H54" s="4">
        <v>53.55</v>
      </c>
      <c r="I54" s="4">
        <v>57.51</v>
      </c>
      <c r="J54" s="4">
        <v>51.38</v>
      </c>
      <c r="K54" s="4">
        <v>53.93</v>
      </c>
      <c r="L54" s="2"/>
    </row>
    <row r="55">
      <c r="A55" s="2"/>
      <c r="B55" s="7">
        <v>4.0</v>
      </c>
      <c r="C55" s="4">
        <v>18.0</v>
      </c>
      <c r="D55" s="4" t="s">
        <v>95</v>
      </c>
      <c r="E55" s="4" t="s">
        <v>96</v>
      </c>
      <c r="F55" s="5" t="s">
        <v>97</v>
      </c>
      <c r="G55" s="2">
        <f>+29.3</f>
        <v>29.3</v>
      </c>
      <c r="H55" s="4">
        <v>53.31</v>
      </c>
      <c r="I55" s="4">
        <v>58.24</v>
      </c>
      <c r="J55" s="4">
        <v>51.18</v>
      </c>
      <c r="K55" s="4">
        <v>55.33</v>
      </c>
      <c r="L55" s="2"/>
    </row>
    <row r="56">
      <c r="A56" s="2"/>
      <c r="B56" s="7">
        <v>5.0</v>
      </c>
      <c r="C56" s="4">
        <v>37.0</v>
      </c>
      <c r="D56" s="4" t="s">
        <v>98</v>
      </c>
      <c r="E56" s="4" t="s">
        <v>38</v>
      </c>
      <c r="F56" s="5" t="s">
        <v>99</v>
      </c>
      <c r="G56" s="2">
        <f>+44.66</f>
        <v>44.66</v>
      </c>
      <c r="H56" s="4">
        <v>56.3</v>
      </c>
      <c r="I56" s="4">
        <v>60.69</v>
      </c>
      <c r="J56" s="4">
        <v>55.66</v>
      </c>
      <c r="K56" s="4">
        <v>60.77</v>
      </c>
      <c r="L56" s="2"/>
    </row>
    <row r="57">
      <c r="A57" s="2"/>
      <c r="B57" s="3" t="s">
        <v>9</v>
      </c>
      <c r="C57" s="4">
        <v>20.0</v>
      </c>
      <c r="D57" s="4" t="s">
        <v>100</v>
      </c>
      <c r="E57" s="4" t="s">
        <v>2</v>
      </c>
      <c r="F57" s="5" t="s">
        <v>101</v>
      </c>
      <c r="G57" s="2"/>
      <c r="H57" s="2"/>
      <c r="I57" s="2"/>
      <c r="J57" s="4">
        <v>53.78</v>
      </c>
      <c r="K57" s="4">
        <v>59.17</v>
      </c>
      <c r="L57" s="2"/>
    </row>
    <row r="58">
      <c r="A58" s="8"/>
    </row>
  </sheetData>
  <mergeCells count="11">
    <mergeCell ref="A36:L36"/>
    <mergeCell ref="A37:M37"/>
    <mergeCell ref="A50:L50"/>
    <mergeCell ref="A51:M51"/>
    <mergeCell ref="A1:M1"/>
    <mergeCell ref="A6:L6"/>
    <mergeCell ref="A7:M7"/>
    <mergeCell ref="A11:L11"/>
    <mergeCell ref="A12:M12"/>
    <mergeCell ref="A27:L27"/>
    <mergeCell ref="A28:M28"/>
  </mergeCells>
  <drawing r:id="rId1"/>
</worksheet>
</file>