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  <extLst>
    <ext uri="GoogleSheetsCustomDataVersion1">
      <go:sheetsCustomData xmlns:go="http://customooxmlschemas.google.com/" r:id="rId5" roundtripDataSignature="AMtx7mh2bPIIgw2u+e3Vwp1vJTomcx2M+g=="/>
    </ext>
  </extLst>
</workbook>
</file>

<file path=xl/sharedStrings.xml><?xml version="1.0" encoding="utf-8"?>
<sst xmlns="http://schemas.openxmlformats.org/spreadsheetml/2006/main" count="100" uniqueCount="75">
  <si>
    <t>GENERAL OVERVIEW (focus on TCANET Cooperation Platform - costs for website for information)</t>
  </si>
  <si>
    <t>Costs TCA/NET Cooperation Platform all included 2023</t>
  </si>
  <si>
    <r>
      <rPr>
        <rFont val="Arial"/>
        <b/>
        <color rgb="FF000000"/>
        <sz val="10.0"/>
      </rPr>
      <t xml:space="preserve">Minus 10% of the discount LUCID for stopping the work = </t>
    </r>
    <r>
      <rPr>
        <rFont val="Arial"/>
        <color rgb="FF000000"/>
        <sz val="10.0"/>
      </rPr>
      <t>13.478,40 EUR</t>
    </r>
  </si>
  <si>
    <t>costs: 64.305,35</t>
  </si>
  <si>
    <r>
      <rPr>
        <rFont val="Arial"/>
        <color rgb="FF000000"/>
        <sz val="10.0"/>
      </rPr>
      <t xml:space="preserve">Plus 20% margin: </t>
    </r>
    <r>
      <rPr>
        <rFont val="Arial"/>
        <color rgb="FFFF0000"/>
        <sz val="10.0"/>
      </rPr>
      <t>12.861,07 EUR</t>
    </r>
  </si>
  <si>
    <t>Costs: 77.166,42</t>
  </si>
  <si>
    <r>
      <rPr>
        <rFont val="Arial"/>
        <color rgb="FF000000"/>
        <sz val="10.0"/>
      </rPr>
      <t xml:space="preserve">Minus COM contribution for 2023: </t>
    </r>
    <r>
      <rPr>
        <rFont val="Arial"/>
        <color rgb="FFFF0000"/>
        <sz val="10.0"/>
      </rPr>
      <t>77,166.42 EUR</t>
    </r>
  </si>
  <si>
    <t>Rest to cover in 2023: 0 EUR</t>
  </si>
  <si>
    <t>Costs TCA/NET Cooperation Platform all included 2024</t>
  </si>
  <si>
    <r>
      <rPr>
        <rFont val="Arial"/>
        <color rgb="FF000000"/>
        <sz val="10.0"/>
      </rPr>
      <t xml:space="preserve">Plus 20% margin: </t>
    </r>
    <r>
      <rPr>
        <rFont val="Arial"/>
        <color rgb="FFFF0000"/>
        <sz val="10.0"/>
      </rPr>
      <t>6,566.75 EUR</t>
    </r>
  </si>
  <si>
    <t>Costs: 23.124,00</t>
  </si>
  <si>
    <r>
      <rPr>
        <rFont val="Arial"/>
        <b/>
        <color rgb="FFFF0000"/>
        <sz val="10.0"/>
      </rPr>
      <t xml:space="preserve">To cover in 2024 (estimation): 23,124 EUR - </t>
    </r>
    <r>
      <rPr>
        <rFont val="Arial"/>
        <b val="0"/>
        <color rgb="FF000000"/>
        <sz val="10.0"/>
      </rPr>
      <t xml:space="preserve">Note: similar amounts planned in the following years (unless extra development work is needed) - </t>
    </r>
    <r>
      <rPr>
        <rFont val="Arial"/>
        <b/>
        <color rgb="FFFF0000"/>
        <sz val="10.0"/>
      </rPr>
      <t xml:space="preserve"> Proposal Heads of NAs: that Platform-related costs are covered by extra budget in general OR can be covered by TCA/NET budgets of NAs</t>
    </r>
  </si>
  <si>
    <t>Estimated Costs SALTO website all included 2023 (extra development work excluded)</t>
  </si>
  <si>
    <t>Minus 75% of the discount LUCID for stopping the work (13.478,40 EUR - 75%) = 3,369.6</t>
  </si>
  <si>
    <t>Costs: 29,464.15</t>
  </si>
  <si>
    <t>Plus 20% margin:  5.892.83 EUR</t>
  </si>
  <si>
    <t>Costs: 35356.98</t>
  </si>
  <si>
    <t>Estimated Costs SALTO website all included 2024 (extra development excluded)</t>
  </si>
  <si>
    <t>Costs: 10,560 EUR</t>
  </si>
  <si>
    <t>Plus 20% margin: 2,112 EUR</t>
  </si>
  <si>
    <t>Costs: 12,672</t>
  </si>
  <si>
    <t>DETAILED BUDGET</t>
  </si>
  <si>
    <t>Tool</t>
  </si>
  <si>
    <t>Duty</t>
  </si>
  <si>
    <t>H/Q1 2023</t>
  </si>
  <si>
    <t>H/Q2 2023</t>
  </si>
  <si>
    <t>H/Q3 2023</t>
  </si>
  <si>
    <t>H/Q4 2023</t>
  </si>
  <si>
    <t>H/Q1 2024</t>
  </si>
  <si>
    <t>H/Q2 2024</t>
  </si>
  <si>
    <t>H/Q3 2024</t>
  </si>
  <si>
    <t>H/Q4 2024</t>
  </si>
  <si>
    <t>Hourly rate</t>
  </si>
  <si>
    <t>DAILY ADMIN</t>
  </si>
  <si>
    <t>SALTO website</t>
  </si>
  <si>
    <t>Technical user support / manage workflows and taxonomies</t>
  </si>
  <si>
    <t>External person</t>
  </si>
  <si>
    <t>Note: 330 EUR per day /8h</t>
  </si>
  <si>
    <t>Respond to general emails (general helpdesk)</t>
  </si>
  <si>
    <t>Blanka/Mona (SALTO T&amp;C)</t>
  </si>
  <si>
    <t>Report + follow-up issues &amp; improvements with Reiven</t>
  </si>
  <si>
    <t>Blanka (SALTO T&amp;C) and Reiven</t>
  </si>
  <si>
    <t>Cleanse the data</t>
  </si>
  <si>
    <t>Sabrina (external, with Egg3)</t>
  </si>
  <si>
    <t>Management of calls on the ETC</t>
  </si>
  <si>
    <t>Vojislava Tomic (as currently)</t>
  </si>
  <si>
    <t>Management of the Toolbox</t>
  </si>
  <si>
    <t>Nobody so far</t>
  </si>
  <si>
    <t>Management of TOY / calls for trainers</t>
  </si>
  <si>
    <t>External person to be identified</t>
  </si>
  <si>
    <t>Conduct user surveys &amp; user feedback</t>
  </si>
  <si>
    <t>Blanka (SALTO T&amp;C)</t>
  </si>
  <si>
    <t>TCA/NET Platform</t>
  </si>
  <si>
    <t>Report + follow-up issues &amp; improvements with development</t>
  </si>
  <si>
    <t>Sabrina?</t>
  </si>
  <si>
    <t>SALTO? External person to be identified?</t>
  </si>
  <si>
    <t>DEVELOPMENT</t>
  </si>
  <si>
    <t>Drupal</t>
  </si>
  <si>
    <t>Benjamin's team</t>
  </si>
  <si>
    <t>Graphical design</t>
  </si>
  <si>
    <t>Based on Lucid's work</t>
  </si>
  <si>
    <t>Server migration &amp; url</t>
  </si>
  <si>
    <t>Benjamin</t>
  </si>
  <si>
    <t>Data migration</t>
  </si>
  <si>
    <t>PROJECT COORDINATION</t>
  </si>
  <si>
    <t>Egg3/Olivier</t>
  </si>
  <si>
    <t>WEBSITE &amp; PLATFORM DEVELOPMENT</t>
  </si>
  <si>
    <t>DEVELOPERS</t>
  </si>
  <si>
    <t>TOTAL</t>
  </si>
  <si>
    <t>SALTO Website</t>
  </si>
  <si>
    <t>ONGOING SUPPORT &amp; MAINTENANCE</t>
  </si>
  <si>
    <t>DAILY ADMIN WEB</t>
  </si>
  <si>
    <t>DAILY ADMIN PLAT</t>
  </si>
  <si>
    <t>HOSTING</t>
  </si>
  <si>
    <t>ALL INCLUDED (Development, maintenance, hosting, admin/tech admin)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</si>
</sst>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"/>
  </numFmts>
  <fonts count="13">
    <font>
      <sz val="10.0"/>
      <color rgb="FF000000"/>
      <name val="Arial"/>
      <scheme val="minor"/>
    </font>
    <font>
      <sz val="10.0"/>
      <color rgb="FF000000"/>
      <name val="Arial"/>
    </font>
    <font>
      <b/>
      <sz val="12.0"/>
      <color rgb="FF0070C0"/>
      <name val="Arial"/>
    </font>
    <font>
      <b/>
      <sz val="10.0"/>
      <color rgb="FFFF0000"/>
      <name val="Arial"/>
    </font>
    <font>
      <b/>
      <sz val="10.0"/>
      <color rgb="FF000000"/>
      <name val="Arial"/>
    </font>
    <font/>
    <font>
      <sz val="10.0"/>
      <color rgb="FFFF0000"/>
      <name val="Arial"/>
    </font>
    <font>
      <sz val="10.0"/>
      <color theme="1"/>
      <name val="Arial"/>
    </font>
    <font>
      <b/>
      <sz val="10.0"/>
      <color theme="1"/>
      <name val="Arial"/>
    </font>
    <font>
      <i/>
      <sz val="9.0"/>
      <color theme="1"/>
      <name val="Arial"/>
    </font>
    <font>
      <i/>
      <sz val="9.0"/>
      <color rgb="FF000000"/>
      <name val="Arial"/>
    </font>
    <font>
      <sz val="9.0"/>
      <color theme="1"/>
      <name val="Arial"/>
    </font>
    <font>
      <i/>
      <sz val="9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9F1F3"/>
        <bgColor rgb="FFD9F1F3"/>
      </patternFill>
    </fill>
    <fill>
      <patternFill patternType="solid">
        <fgColor rgb="FFFEF1CC"/>
        <bgColor rgb="FFFEF1CC"/>
      </patternFill>
    </fill>
    <fill>
      <patternFill patternType="solid">
        <fgColor theme="0"/>
        <bgColor theme="0"/>
      </patternFill>
    </fill>
    <fill>
      <patternFill patternType="solid">
        <fgColor rgb="FFD2F1DA"/>
        <bgColor rgb="FFD2F1DA"/>
      </patternFill>
    </fill>
  </fills>
  <borders count="10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top style="thin">
        <color rgb="FF000000"/>
      </top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4" xfId="0" applyAlignment="1" applyFont="1" applyNumberFormat="1">
      <alignment shrinkToFit="0" vertical="top" wrapText="1"/>
    </xf>
    <xf borderId="0" fillId="0" fontId="1" numFmtId="4" xfId="0" applyAlignment="1" applyFont="1" applyNumberFormat="1">
      <alignment horizontal="right" vertical="top"/>
    </xf>
    <xf borderId="0" fillId="0" fontId="1" numFmtId="164" xfId="0" applyAlignment="1" applyFont="1" applyNumberFormat="1">
      <alignment vertical="top"/>
    </xf>
    <xf borderId="0" fillId="0" fontId="2" numFmtId="0" xfId="0" applyAlignment="1" applyFont="1">
      <alignment vertical="top"/>
    </xf>
    <xf borderId="1" fillId="2" fontId="3" numFmtId="0" xfId="0" applyAlignment="1" applyBorder="1" applyFill="1" applyFont="1">
      <alignment vertical="top"/>
    </xf>
    <xf borderId="2" fillId="2" fontId="4" numFmtId="4" xfId="0" applyAlignment="1" applyBorder="1" applyFont="1" applyNumberFormat="1">
      <alignment shrinkToFit="0" vertical="top" wrapText="1"/>
    </xf>
    <xf borderId="3" fillId="2" fontId="1" numFmtId="4" xfId="0" applyAlignment="1" applyBorder="1" applyFont="1" applyNumberFormat="1">
      <alignment readingOrder="0" shrinkToFit="0" vertical="top" wrapText="1"/>
    </xf>
    <xf borderId="4" fillId="0" fontId="5" numFmtId="0" xfId="0" applyBorder="1" applyFont="1"/>
    <xf borderId="5" fillId="0" fontId="5" numFmtId="0" xfId="0" applyBorder="1" applyFont="1"/>
    <xf borderId="2" fillId="2" fontId="6" numFmtId="4" xfId="0" applyAlignment="1" applyBorder="1" applyFont="1" applyNumberFormat="1">
      <alignment readingOrder="0" shrinkToFit="0" vertical="top" wrapText="1"/>
    </xf>
    <xf borderId="2" fillId="2" fontId="1" numFmtId="4" xfId="0" applyAlignment="1" applyBorder="1" applyFont="1" applyNumberFormat="1">
      <alignment readingOrder="0" shrinkToFit="0" vertical="top" wrapText="1"/>
    </xf>
    <xf borderId="2" fillId="2" fontId="3" numFmtId="4" xfId="0" applyAlignment="1" applyBorder="1" applyFont="1" applyNumberFormat="1">
      <alignment horizontal="right" readingOrder="0" vertical="top"/>
    </xf>
    <xf borderId="2" fillId="0" fontId="1" numFmtId="164" xfId="0" applyAlignment="1" applyBorder="1" applyFont="1" applyNumberFormat="1">
      <alignment readingOrder="0" shrinkToFit="0" vertical="top" wrapText="1"/>
    </xf>
    <xf borderId="2" fillId="0" fontId="3" numFmtId="0" xfId="0" applyAlignment="1" applyBorder="1" applyFont="1">
      <alignment shrinkToFit="0" vertical="top" wrapText="1"/>
    </xf>
    <xf borderId="1" fillId="3" fontId="3" numFmtId="0" xfId="0" applyAlignment="1" applyBorder="1" applyFill="1" applyFont="1">
      <alignment vertical="top"/>
    </xf>
    <xf borderId="2" fillId="3" fontId="4" numFmtId="4" xfId="0" applyAlignment="1" applyBorder="1" applyFont="1" applyNumberFormat="1">
      <alignment shrinkToFit="0" vertical="top" wrapText="1"/>
    </xf>
    <xf borderId="3" fillId="3" fontId="1" numFmtId="4" xfId="0" applyAlignment="1" applyBorder="1" applyFont="1" applyNumberFormat="1">
      <alignment shrinkToFit="0" vertical="top" wrapText="1"/>
    </xf>
    <xf borderId="2" fillId="3" fontId="6" numFmtId="4" xfId="0" applyAlignment="1" applyBorder="1" applyFont="1" applyNumberFormat="1">
      <alignment shrinkToFit="0" vertical="top" wrapText="1"/>
    </xf>
    <xf borderId="2" fillId="3" fontId="1" numFmtId="4" xfId="0" applyAlignment="1" applyBorder="1" applyFont="1" applyNumberFormat="1">
      <alignment shrinkToFit="0" vertical="top" wrapText="1"/>
    </xf>
    <xf borderId="2" fillId="3" fontId="3" numFmtId="4" xfId="0" applyAlignment="1" applyBorder="1" applyFont="1" applyNumberFormat="1">
      <alignment horizontal="right" readingOrder="0" vertical="top"/>
    </xf>
    <xf borderId="2" fillId="0" fontId="1" numFmtId="164" xfId="0" applyAlignment="1" applyBorder="1" applyFont="1" applyNumberFormat="1">
      <alignment vertical="top"/>
    </xf>
    <xf borderId="2" fillId="0" fontId="3" numFmtId="0" xfId="0" applyAlignment="1" applyBorder="1" applyFont="1">
      <alignment readingOrder="0" shrinkToFit="0" vertical="top" wrapText="1"/>
    </xf>
    <xf borderId="2" fillId="0" fontId="1" numFmtId="0" xfId="0" applyAlignment="1" applyBorder="1" applyFont="1">
      <alignment shrinkToFit="0" vertical="top" wrapText="1"/>
    </xf>
    <xf borderId="6" fillId="0" fontId="1" numFmtId="4" xfId="0" applyAlignment="1" applyBorder="1" applyFont="1" applyNumberFormat="1">
      <alignment shrinkToFit="0" vertical="top" wrapText="1"/>
    </xf>
    <xf borderId="3" fillId="0" fontId="7" numFmtId="4" xfId="0" applyAlignment="1" applyBorder="1" applyFont="1" applyNumberFormat="1">
      <alignment shrinkToFit="0" vertical="top" wrapText="1"/>
    </xf>
    <xf borderId="2" fillId="0" fontId="7" numFmtId="4" xfId="0" applyAlignment="1" applyBorder="1" applyFont="1" applyNumberFormat="1">
      <alignment shrinkToFit="0" vertical="top" wrapText="1"/>
    </xf>
    <xf borderId="2" fillId="0" fontId="7" numFmtId="4" xfId="0" applyAlignment="1" applyBorder="1" applyFont="1" applyNumberFormat="1">
      <alignment horizontal="right" vertical="top"/>
    </xf>
    <xf borderId="2" fillId="0" fontId="1" numFmtId="0" xfId="0" applyAlignment="1" applyBorder="1" applyFont="1">
      <alignment vertical="top"/>
    </xf>
    <xf borderId="3" fillId="0" fontId="1" numFmtId="4" xfId="0" applyAlignment="1" applyBorder="1" applyFont="1" applyNumberFormat="1">
      <alignment shrinkToFit="0" vertical="top" wrapText="1"/>
    </xf>
    <xf borderId="2" fillId="0" fontId="1" numFmtId="4" xfId="0" applyAlignment="1" applyBorder="1" applyFont="1" applyNumberFormat="1">
      <alignment shrinkToFit="0" vertical="top" wrapText="1"/>
    </xf>
    <xf borderId="2" fillId="4" fontId="1" numFmtId="4" xfId="0" applyAlignment="1" applyBorder="1" applyFill="1" applyFont="1" applyNumberFormat="1">
      <alignment shrinkToFit="0" vertical="top" wrapText="1"/>
    </xf>
    <xf borderId="2" fillId="0" fontId="1" numFmtId="4" xfId="0" applyAlignment="1" applyBorder="1" applyFont="1" applyNumberFormat="1">
      <alignment horizontal="right" vertical="top"/>
    </xf>
    <xf borderId="7" fillId="4" fontId="1" numFmtId="4" xfId="0" applyAlignment="1" applyBorder="1" applyFont="1" applyNumberFormat="1">
      <alignment shrinkToFit="0" vertical="top" wrapText="1"/>
    </xf>
    <xf borderId="0" fillId="0" fontId="8" numFmtId="0" xfId="0" applyAlignment="1" applyFont="1">
      <alignment shrinkToFit="0" vertical="top" wrapText="1"/>
    </xf>
    <xf borderId="7" fillId="2" fontId="8" numFmtId="4" xfId="0" applyAlignment="1" applyBorder="1" applyFont="1" applyNumberFormat="1">
      <alignment horizontal="right" shrinkToFit="0" vertical="top" wrapText="1"/>
    </xf>
    <xf borderId="7" fillId="3" fontId="8" numFmtId="4" xfId="0" applyAlignment="1" applyBorder="1" applyFont="1" applyNumberFormat="1">
      <alignment horizontal="right" shrinkToFit="0" vertical="top" wrapText="1"/>
    </xf>
    <xf borderId="0" fillId="0" fontId="4" numFmtId="4" xfId="0" applyAlignment="1" applyFont="1" applyNumberFormat="1">
      <alignment horizontal="right" vertical="top"/>
    </xf>
    <xf borderId="0" fillId="0" fontId="4" numFmtId="164" xfId="0" applyAlignment="1" applyFont="1" applyNumberFormat="1">
      <alignment horizontal="right" vertical="top"/>
    </xf>
    <xf borderId="7" fillId="5" fontId="8" numFmtId="0" xfId="0" applyAlignment="1" applyBorder="1" applyFill="1" applyFont="1">
      <alignment vertical="top"/>
    </xf>
    <xf borderId="7" fillId="4" fontId="8" numFmtId="4" xfId="0" applyAlignment="1" applyBorder="1" applyFont="1" applyNumberFormat="1">
      <alignment horizontal="right" shrinkToFit="0" vertical="top" wrapText="1"/>
    </xf>
    <xf borderId="0" fillId="0" fontId="7" numFmtId="2" xfId="0" applyAlignment="1" applyFont="1" applyNumberFormat="1">
      <alignment shrinkToFit="0" vertical="top" wrapText="1"/>
    </xf>
    <xf borderId="7" fillId="4" fontId="7" numFmtId="4" xfId="0" applyAlignment="1" applyBorder="1" applyFont="1" applyNumberFormat="1">
      <alignment shrinkToFit="0" vertical="top" wrapText="1"/>
    </xf>
    <xf borderId="0" fillId="0" fontId="8" numFmtId="2" xfId="0" applyAlignment="1" applyFont="1" applyNumberFormat="1">
      <alignment shrinkToFit="0" vertical="top" wrapText="1"/>
    </xf>
    <xf borderId="7" fillId="2" fontId="7" numFmtId="4" xfId="0" applyAlignment="1" applyBorder="1" applyFont="1" applyNumberFormat="1">
      <alignment shrinkToFit="0" vertical="top" wrapText="1"/>
    </xf>
    <xf borderId="7" fillId="3" fontId="7" numFmtId="4" xfId="0" applyAlignment="1" applyBorder="1" applyFont="1" applyNumberFormat="1">
      <alignment shrinkToFit="0" vertical="top" wrapText="1"/>
    </xf>
    <xf borderId="7" fillId="5" fontId="7" numFmtId="0" xfId="0" applyAlignment="1" applyBorder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7" fillId="4" fontId="7" numFmtId="0" xfId="0" applyAlignment="1" applyBorder="1" applyFont="1">
      <alignment shrinkToFit="0" vertical="top" wrapText="1"/>
    </xf>
    <xf borderId="7" fillId="2" fontId="1" numFmtId="4" xfId="0" applyAlignment="1" applyBorder="1" applyFont="1" applyNumberFormat="1">
      <alignment vertical="top"/>
    </xf>
    <xf borderId="7" fillId="3" fontId="1" numFmtId="4" xfId="0" applyAlignment="1" applyBorder="1" applyFont="1" applyNumberFormat="1">
      <alignment vertical="top"/>
    </xf>
    <xf borderId="8" fillId="0" fontId="8" numFmtId="0" xfId="0" applyAlignment="1" applyBorder="1" applyFont="1">
      <alignment horizontal="right" shrinkToFit="0" vertical="top" wrapText="1"/>
    </xf>
    <xf borderId="9" fillId="2" fontId="8" numFmtId="4" xfId="0" applyAlignment="1" applyBorder="1" applyFont="1" applyNumberFormat="1">
      <alignment shrinkToFit="0" vertical="top" wrapText="1"/>
    </xf>
    <xf borderId="9" fillId="3" fontId="8" numFmtId="4" xfId="0" applyAlignment="1" applyBorder="1" applyFont="1" applyNumberFormat="1">
      <alignment shrinkToFit="0" vertical="top" wrapText="1"/>
    </xf>
    <xf borderId="7" fillId="4" fontId="9" numFmtId="9" xfId="0" applyAlignment="1" applyBorder="1" applyFont="1" applyNumberFormat="1">
      <alignment shrinkToFit="0" vertical="top" wrapText="1"/>
    </xf>
    <xf borderId="7" fillId="4" fontId="9" numFmtId="0" xfId="0" applyAlignment="1" applyBorder="1" applyFont="1">
      <alignment shrinkToFit="0" vertical="top" wrapText="1"/>
    </xf>
    <xf borderId="7" fillId="4" fontId="9" numFmtId="4" xfId="0" applyAlignment="1" applyBorder="1" applyFont="1" applyNumberFormat="1">
      <alignment shrinkToFit="0" vertical="top" wrapText="1"/>
    </xf>
    <xf borderId="7" fillId="4" fontId="10" numFmtId="4" xfId="0" applyAlignment="1" applyBorder="1" applyFont="1" applyNumberFormat="1">
      <alignment horizontal="right" vertical="top"/>
    </xf>
    <xf borderId="0" fillId="0" fontId="10" numFmtId="164" xfId="0" applyAlignment="1" applyFont="1" applyNumberFormat="1">
      <alignment vertical="top"/>
    </xf>
    <xf borderId="0" fillId="0" fontId="10" numFmtId="0" xfId="0" applyAlignment="1" applyFont="1">
      <alignment vertical="top"/>
    </xf>
    <xf borderId="0" fillId="0" fontId="9" numFmtId="9" xfId="0" applyAlignment="1" applyFont="1" applyNumberFormat="1">
      <alignment shrinkToFit="0" vertical="top" wrapText="1"/>
    </xf>
    <xf borderId="0" fillId="0" fontId="9" numFmtId="0" xfId="0" applyAlignment="1" applyFont="1">
      <alignment shrinkToFit="0" vertical="top" wrapText="1"/>
    </xf>
    <xf borderId="7" fillId="2" fontId="9" numFmtId="4" xfId="0" applyAlignment="1" applyBorder="1" applyFont="1" applyNumberFormat="1">
      <alignment shrinkToFit="0" vertical="top" wrapText="1"/>
    </xf>
    <xf borderId="7" fillId="3" fontId="9" numFmtId="4" xfId="0" applyAlignment="1" applyBorder="1" applyFont="1" applyNumberFormat="1">
      <alignment shrinkToFit="0" vertical="top" wrapText="1"/>
    </xf>
    <xf borderId="0" fillId="0" fontId="10" numFmtId="4" xfId="0" applyAlignment="1" applyFont="1" applyNumberFormat="1">
      <alignment horizontal="right" vertical="top"/>
    </xf>
    <xf borderId="7" fillId="4" fontId="8" numFmtId="0" xfId="0" applyAlignment="1" applyBorder="1" applyFont="1">
      <alignment shrinkToFit="0" vertical="top" wrapText="1"/>
    </xf>
    <xf borderId="7" fillId="2" fontId="8" numFmtId="4" xfId="0" applyAlignment="1" applyBorder="1" applyFont="1" applyNumberFormat="1">
      <alignment shrinkToFit="0" vertical="top" wrapText="1"/>
    </xf>
    <xf borderId="7" fillId="3" fontId="8" numFmtId="4" xfId="0" applyAlignment="1" applyBorder="1" applyFont="1" applyNumberFormat="1">
      <alignment shrinkToFit="0" vertical="top" wrapText="1"/>
    </xf>
    <xf borderId="7" fillId="4" fontId="4" numFmtId="4" xfId="0" applyAlignment="1" applyBorder="1" applyFont="1" applyNumberFormat="1">
      <alignment horizontal="right" vertical="top"/>
    </xf>
    <xf borderId="7" fillId="4" fontId="1" numFmtId="4" xfId="0" applyAlignment="1" applyBorder="1" applyFont="1" applyNumberFormat="1">
      <alignment horizontal="right" vertical="top"/>
    </xf>
    <xf borderId="7" fillId="4" fontId="1" numFmtId="0" xfId="0" applyAlignment="1" applyBorder="1" applyFont="1">
      <alignment vertical="top"/>
    </xf>
    <xf borderId="7" fillId="2" fontId="1" numFmtId="4" xfId="0" applyAlignment="1" applyBorder="1" applyFont="1" applyNumberFormat="1">
      <alignment shrinkToFit="0" vertical="top" wrapText="1"/>
    </xf>
    <xf borderId="7" fillId="3" fontId="1" numFmtId="4" xfId="0" applyAlignment="1" applyBorder="1" applyFont="1" applyNumberFormat="1">
      <alignment shrinkToFit="0" vertical="top" wrapText="1"/>
    </xf>
    <xf borderId="7" fillId="5" fontId="4" numFmtId="0" xfId="0" applyAlignment="1" applyBorder="1" applyFont="1">
      <alignment vertical="top"/>
    </xf>
    <xf borderId="7" fillId="4" fontId="11" numFmtId="0" xfId="0" applyAlignment="1" applyBorder="1" applyFont="1">
      <alignment shrinkToFit="0" vertical="top" wrapText="1"/>
    </xf>
    <xf borderId="0" fillId="0" fontId="11" numFmtId="0" xfId="0" applyAlignment="1" applyFont="1">
      <alignment shrinkToFit="0" vertical="top" wrapText="1"/>
    </xf>
    <xf borderId="7" fillId="2" fontId="3" numFmtId="4" xfId="0" applyAlignment="1" applyBorder="1" applyFont="1" applyNumberFormat="1">
      <alignment shrinkToFit="0" vertical="top" wrapText="1"/>
    </xf>
    <xf borderId="7" fillId="3" fontId="6" numFmtId="4" xfId="0" applyAlignment="1" applyBorder="1" applyFont="1" applyNumberFormat="1">
      <alignment shrinkToFit="0" vertical="top" wrapText="1"/>
    </xf>
    <xf borderId="0" fillId="0" fontId="12" numFmtId="4" xfId="0" applyAlignment="1" applyFont="1" applyNumberFormat="1">
      <alignment horizontal="right" vertical="top"/>
    </xf>
    <xf borderId="0" fillId="0" fontId="4" numFmtId="0" xfId="0" applyAlignment="1" applyFont="1">
      <alignment vertical="top"/>
    </xf>
    <xf borderId="0" fillId="0" fontId="7" numFmtId="4" xfId="0" applyAlignment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57.25"/>
    <col customWidth="1" min="3" max="10" width="9.25"/>
    <col customWidth="1" min="11" max="11" width="35.38"/>
    <col customWidth="1" min="12" max="12" width="10.63"/>
    <col customWidth="1" min="13" max="13" width="45.63"/>
  </cols>
  <sheetData>
    <row r="1" ht="12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3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5" t="s">
        <v>0</v>
      </c>
      <c r="C2" s="2"/>
      <c r="D2" s="2"/>
      <c r="E2" s="2"/>
      <c r="F2" s="2"/>
      <c r="G2" s="2"/>
      <c r="H2" s="2"/>
      <c r="I2" s="2"/>
      <c r="J2" s="2"/>
      <c r="K2" s="3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2"/>
      <c r="D3" s="2"/>
      <c r="E3" s="2"/>
      <c r="F3" s="2"/>
      <c r="G3" s="2"/>
      <c r="H3" s="2"/>
      <c r="I3" s="2"/>
      <c r="J3" s="2"/>
      <c r="K3" s="3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71.25" customHeight="1">
      <c r="A4" s="1"/>
      <c r="B4" s="6" t="s">
        <v>1</v>
      </c>
      <c r="C4" s="7">
        <f>SUM(C56:F56)</f>
        <v>77783.75</v>
      </c>
      <c r="D4" s="8" t="s">
        <v>2</v>
      </c>
      <c r="E4" s="9"/>
      <c r="F4" s="9"/>
      <c r="G4" s="9"/>
      <c r="H4" s="10"/>
      <c r="I4" s="11" t="s">
        <v>3</v>
      </c>
      <c r="J4" s="12" t="s">
        <v>4</v>
      </c>
      <c r="K4" s="13" t="s">
        <v>5</v>
      </c>
      <c r="L4" s="14" t="s">
        <v>6</v>
      </c>
      <c r="M4" s="15" t="s">
        <v>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82.5" customHeight="1">
      <c r="A5" s="1"/>
      <c r="B5" s="16" t="s">
        <v>8</v>
      </c>
      <c r="C5" s="17">
        <f>SUM(G56:J56)</f>
        <v>19270</v>
      </c>
      <c r="D5" s="18"/>
      <c r="E5" s="9"/>
      <c r="F5" s="9"/>
      <c r="G5" s="9"/>
      <c r="H5" s="10"/>
      <c r="I5" s="19"/>
      <c r="J5" s="20" t="s">
        <v>9</v>
      </c>
      <c r="K5" s="21" t="s">
        <v>10</v>
      </c>
      <c r="L5" s="22"/>
      <c r="M5" s="23" t="s">
        <v>11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61.5" customHeight="1">
      <c r="A6" s="1"/>
      <c r="B6" s="24" t="s">
        <v>12</v>
      </c>
      <c r="C6" s="25">
        <f>SUM(C55:F55)</f>
        <v>32833.75</v>
      </c>
      <c r="D6" s="26" t="s">
        <v>13</v>
      </c>
      <c r="E6" s="9"/>
      <c r="F6" s="9"/>
      <c r="G6" s="9"/>
      <c r="H6" s="10"/>
      <c r="I6" s="27" t="s">
        <v>14</v>
      </c>
      <c r="J6" s="27" t="s">
        <v>15</v>
      </c>
      <c r="K6" s="28" t="s">
        <v>16</v>
      </c>
      <c r="L6" s="22"/>
      <c r="M6" s="2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2.0" customHeight="1">
      <c r="A7" s="1"/>
      <c r="B7" s="24" t="s">
        <v>17</v>
      </c>
      <c r="C7" s="30">
        <f>SUM(G55:J55)</f>
        <v>10560</v>
      </c>
      <c r="D7" s="30"/>
      <c r="E7" s="9"/>
      <c r="F7" s="9"/>
      <c r="G7" s="9"/>
      <c r="H7" s="10"/>
      <c r="I7" s="31" t="s">
        <v>18</v>
      </c>
      <c r="J7" s="32" t="s">
        <v>19</v>
      </c>
      <c r="K7" s="33" t="s">
        <v>20</v>
      </c>
      <c r="L7" s="22"/>
      <c r="M7" s="2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2"/>
      <c r="D8" s="2"/>
      <c r="E8" s="2"/>
      <c r="F8" s="2"/>
      <c r="G8" s="2"/>
      <c r="H8" s="2"/>
      <c r="I8" s="2"/>
      <c r="J8" s="34"/>
      <c r="K8" s="3"/>
      <c r="L8" s="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5" t="s">
        <v>21</v>
      </c>
      <c r="C9" s="2"/>
      <c r="D9" s="2"/>
      <c r="E9" s="2"/>
      <c r="F9" s="2"/>
      <c r="G9" s="2"/>
      <c r="H9" s="2"/>
      <c r="I9" s="2"/>
      <c r="J9" s="34"/>
      <c r="K9" s="3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2"/>
      <c r="D10" s="2"/>
      <c r="E10" s="2"/>
      <c r="F10" s="2"/>
      <c r="G10" s="2"/>
      <c r="H10" s="2"/>
      <c r="I10" s="2"/>
      <c r="J10" s="34"/>
      <c r="K10" s="3"/>
      <c r="L10" s="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35" t="s">
        <v>22</v>
      </c>
      <c r="B11" s="35" t="s">
        <v>23</v>
      </c>
      <c r="C11" s="36" t="s">
        <v>24</v>
      </c>
      <c r="D11" s="36" t="s">
        <v>25</v>
      </c>
      <c r="E11" s="36" t="s">
        <v>26</v>
      </c>
      <c r="F11" s="36" t="s">
        <v>27</v>
      </c>
      <c r="G11" s="37" t="s">
        <v>28</v>
      </c>
      <c r="H11" s="37" t="s">
        <v>29</v>
      </c>
      <c r="I11" s="37" t="s">
        <v>30</v>
      </c>
      <c r="J11" s="37" t="s">
        <v>31</v>
      </c>
      <c r="K11" s="38"/>
      <c r="L11" s="39" t="s">
        <v>32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40" t="s">
        <v>33</v>
      </c>
      <c r="B12" s="40"/>
      <c r="C12" s="41"/>
      <c r="D12" s="41"/>
      <c r="E12" s="41"/>
      <c r="F12" s="41"/>
      <c r="G12" s="41"/>
      <c r="H12" s="41"/>
      <c r="I12" s="41"/>
      <c r="J12" s="41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42" t="s">
        <v>34</v>
      </c>
      <c r="B13" s="42" t="s">
        <v>35</v>
      </c>
      <c r="C13" s="43">
        <v>0.0</v>
      </c>
      <c r="D13" s="43">
        <v>0.0</v>
      </c>
      <c r="E13" s="43">
        <v>0.0</v>
      </c>
      <c r="F13" s="43">
        <v>0.0</v>
      </c>
      <c r="G13" s="43">
        <v>0.0</v>
      </c>
      <c r="H13" s="43">
        <v>0.0</v>
      </c>
      <c r="I13" s="43">
        <v>0.0</v>
      </c>
      <c r="J13" s="43">
        <v>0.0</v>
      </c>
      <c r="K13" s="3" t="s">
        <v>36</v>
      </c>
      <c r="L13" s="4">
        <f>L17</f>
        <v>41.25</v>
      </c>
      <c r="M13" s="1" t="s">
        <v>37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42" t="s">
        <v>34</v>
      </c>
      <c r="B14" s="42" t="s">
        <v>38</v>
      </c>
      <c r="C14" s="43">
        <v>0.0</v>
      </c>
      <c r="D14" s="43">
        <v>0.0</v>
      </c>
      <c r="E14" s="43">
        <v>36.0</v>
      </c>
      <c r="F14" s="43">
        <v>36.0</v>
      </c>
      <c r="G14" s="43">
        <v>18.0</v>
      </c>
      <c r="H14" s="43">
        <v>18.0</v>
      </c>
      <c r="I14" s="43">
        <v>18.0</v>
      </c>
      <c r="J14" s="43">
        <v>18.0</v>
      </c>
      <c r="K14" s="3" t="s">
        <v>39</v>
      </c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42" t="s">
        <v>34</v>
      </c>
      <c r="B15" s="42" t="s">
        <v>40</v>
      </c>
      <c r="C15" s="43">
        <v>0.0</v>
      </c>
      <c r="D15" s="43">
        <v>0.0</v>
      </c>
      <c r="E15" s="43">
        <v>36.0</v>
      </c>
      <c r="F15" s="43">
        <v>24.0</v>
      </c>
      <c r="G15" s="43">
        <v>12.0</v>
      </c>
      <c r="H15" s="43">
        <v>12.0</v>
      </c>
      <c r="I15" s="43">
        <v>12.0</v>
      </c>
      <c r="J15" s="43">
        <v>12.0</v>
      </c>
      <c r="K15" s="3" t="s">
        <v>41</v>
      </c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42" t="s">
        <v>34</v>
      </c>
      <c r="B16" s="42" t="s">
        <v>42</v>
      </c>
      <c r="C16" s="43">
        <v>0.0</v>
      </c>
      <c r="D16" s="43">
        <v>0.0</v>
      </c>
      <c r="E16" s="43">
        <v>48.0</v>
      </c>
      <c r="F16" s="43">
        <v>24.0</v>
      </c>
      <c r="G16" s="43">
        <v>0.0</v>
      </c>
      <c r="H16" s="43">
        <v>0.0</v>
      </c>
      <c r="I16" s="43">
        <v>0.0</v>
      </c>
      <c r="J16" s="43">
        <v>0.0</v>
      </c>
      <c r="K16" s="3" t="s">
        <v>43</v>
      </c>
      <c r="L16" s="4">
        <v>65.0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42" t="s">
        <v>34</v>
      </c>
      <c r="B17" s="42" t="s">
        <v>44</v>
      </c>
      <c r="C17" s="43">
        <v>36.0</v>
      </c>
      <c r="D17" s="43">
        <f t="shared" ref="D17:J17" si="1">C17</f>
        <v>36</v>
      </c>
      <c r="E17" s="43">
        <f t="shared" si="1"/>
        <v>36</v>
      </c>
      <c r="F17" s="43">
        <f t="shared" si="1"/>
        <v>36</v>
      </c>
      <c r="G17" s="43">
        <f t="shared" si="1"/>
        <v>36</v>
      </c>
      <c r="H17" s="43">
        <f t="shared" si="1"/>
        <v>36</v>
      </c>
      <c r="I17" s="43">
        <f t="shared" si="1"/>
        <v>36</v>
      </c>
      <c r="J17" s="43">
        <f t="shared" si="1"/>
        <v>36</v>
      </c>
      <c r="K17" s="3" t="s">
        <v>45</v>
      </c>
      <c r="L17" s="4">
        <f>330/8</f>
        <v>41.25</v>
      </c>
      <c r="M17" s="1" t="s">
        <v>37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42" t="s">
        <v>34</v>
      </c>
      <c r="B18" s="42" t="s">
        <v>46</v>
      </c>
      <c r="C18" s="43">
        <v>0.0</v>
      </c>
      <c r="D18" s="43">
        <f t="shared" ref="D18:J18" si="2">C18</f>
        <v>0</v>
      </c>
      <c r="E18" s="43">
        <f t="shared" si="2"/>
        <v>0</v>
      </c>
      <c r="F18" s="43">
        <f t="shared" si="2"/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3" t="s">
        <v>47</v>
      </c>
      <c r="L18" s="4">
        <v>0.0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42" t="s">
        <v>34</v>
      </c>
      <c r="B19" s="42" t="s">
        <v>48</v>
      </c>
      <c r="C19" s="43">
        <v>0.0</v>
      </c>
      <c r="D19" s="43">
        <f>C19</f>
        <v>0</v>
      </c>
      <c r="E19" s="43">
        <v>20.0</v>
      </c>
      <c r="F19" s="43">
        <f t="shared" ref="F19:J19" si="3">E19</f>
        <v>20</v>
      </c>
      <c r="G19" s="43">
        <f t="shared" si="3"/>
        <v>20</v>
      </c>
      <c r="H19" s="43">
        <f t="shared" si="3"/>
        <v>20</v>
      </c>
      <c r="I19" s="43">
        <f t="shared" si="3"/>
        <v>20</v>
      </c>
      <c r="J19" s="43">
        <f t="shared" si="3"/>
        <v>20</v>
      </c>
      <c r="K19" s="3" t="s">
        <v>49</v>
      </c>
      <c r="L19" s="4">
        <f>L17</f>
        <v>41.25</v>
      </c>
      <c r="M19" s="1" t="s">
        <v>37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42" t="s">
        <v>34</v>
      </c>
      <c r="B20" s="42" t="s">
        <v>50</v>
      </c>
      <c r="C20" s="43">
        <v>0.0</v>
      </c>
      <c r="D20" s="43">
        <v>0.0</v>
      </c>
      <c r="E20" s="43">
        <v>0.0</v>
      </c>
      <c r="F20" s="43">
        <v>0.0</v>
      </c>
      <c r="G20" s="43">
        <v>0.0</v>
      </c>
      <c r="H20" s="43">
        <v>0.0</v>
      </c>
      <c r="I20" s="43">
        <v>0.0</v>
      </c>
      <c r="J20" s="43">
        <v>0.0</v>
      </c>
      <c r="K20" s="3" t="s">
        <v>51</v>
      </c>
      <c r="L20" s="4">
        <v>0.0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2"/>
      <c r="B21" s="42"/>
      <c r="C21" s="43"/>
      <c r="D21" s="43"/>
      <c r="E21" s="43"/>
      <c r="F21" s="43"/>
      <c r="G21" s="43"/>
      <c r="H21" s="43"/>
      <c r="I21" s="43"/>
      <c r="J21" s="43"/>
      <c r="K21" s="3"/>
      <c r="L21" s="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44" t="s">
        <v>52</v>
      </c>
      <c r="B22" s="42" t="str">
        <f>B13</f>
        <v>Technical user support / manage workflows and taxonomies</v>
      </c>
      <c r="C22" s="45">
        <v>0.0</v>
      </c>
      <c r="D22" s="45">
        <v>0.0</v>
      </c>
      <c r="E22" s="45">
        <v>70.0</v>
      </c>
      <c r="F22" s="45">
        <v>48.0</v>
      </c>
      <c r="G22" s="46">
        <v>36.0</v>
      </c>
      <c r="H22" s="46">
        <v>24.0</v>
      </c>
      <c r="I22" s="46">
        <v>24.0</v>
      </c>
      <c r="J22" s="46">
        <v>24.0</v>
      </c>
      <c r="K22" s="3" t="s">
        <v>49</v>
      </c>
      <c r="L22" s="4">
        <v>41.25</v>
      </c>
      <c r="M22" s="1" t="s">
        <v>37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44" t="s">
        <v>52</v>
      </c>
      <c r="B23" s="42" t="s">
        <v>38</v>
      </c>
      <c r="C23" s="45">
        <v>0.0</v>
      </c>
      <c r="D23" s="45">
        <v>0.0</v>
      </c>
      <c r="E23" s="45">
        <v>0.0</v>
      </c>
      <c r="F23" s="45">
        <v>0.0</v>
      </c>
      <c r="G23" s="46">
        <v>0.0</v>
      </c>
      <c r="H23" s="46">
        <v>0.0</v>
      </c>
      <c r="I23" s="46">
        <v>0.0</v>
      </c>
      <c r="J23" s="46">
        <v>0.0</v>
      </c>
      <c r="K23" s="3" t="s">
        <v>51</v>
      </c>
      <c r="L23" s="4">
        <v>0.0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44" t="s">
        <v>52</v>
      </c>
      <c r="B24" s="42" t="s">
        <v>53</v>
      </c>
      <c r="C24" s="45">
        <v>0.0</v>
      </c>
      <c r="D24" s="45">
        <v>0.0</v>
      </c>
      <c r="E24" s="45">
        <v>36.0</v>
      </c>
      <c r="F24" s="45">
        <v>24.0</v>
      </c>
      <c r="G24" s="46">
        <v>24.0</v>
      </c>
      <c r="H24" s="46">
        <v>24.0</v>
      </c>
      <c r="I24" s="46">
        <v>24.0</v>
      </c>
      <c r="J24" s="46">
        <v>24.0</v>
      </c>
      <c r="K24" s="3"/>
      <c r="L24" s="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44" t="s">
        <v>52</v>
      </c>
      <c r="B25" s="42" t="s">
        <v>42</v>
      </c>
      <c r="C25" s="45">
        <v>0.0</v>
      </c>
      <c r="D25" s="45">
        <v>0.0</v>
      </c>
      <c r="E25" s="45">
        <v>70.0</v>
      </c>
      <c r="F25" s="45">
        <v>36.0</v>
      </c>
      <c r="G25" s="46">
        <v>12.0</v>
      </c>
      <c r="H25" s="46">
        <v>1.0</v>
      </c>
      <c r="I25" s="46">
        <v>1.0</v>
      </c>
      <c r="J25" s="46">
        <v>12.0</v>
      </c>
      <c r="K25" s="3" t="s">
        <v>54</v>
      </c>
      <c r="L25" s="4">
        <v>65.0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44" t="s">
        <v>52</v>
      </c>
      <c r="B26" s="42" t="s">
        <v>50</v>
      </c>
      <c r="C26" s="45">
        <v>0.0</v>
      </c>
      <c r="D26" s="45">
        <v>0.0</v>
      </c>
      <c r="E26" s="45">
        <v>16.0</v>
      </c>
      <c r="F26" s="45">
        <v>0.0</v>
      </c>
      <c r="G26" s="46">
        <v>0.0</v>
      </c>
      <c r="H26" s="46">
        <v>16.0</v>
      </c>
      <c r="I26" s="46">
        <v>0.0</v>
      </c>
      <c r="J26" s="46">
        <v>0.0</v>
      </c>
      <c r="K26" s="3" t="s">
        <v>55</v>
      </c>
      <c r="L26" s="4">
        <v>0.0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42"/>
      <c r="B27" s="42"/>
      <c r="C27" s="45"/>
      <c r="D27" s="45"/>
      <c r="E27" s="45"/>
      <c r="F27" s="45"/>
      <c r="G27" s="46"/>
      <c r="H27" s="46"/>
      <c r="I27" s="46"/>
      <c r="J27" s="46"/>
      <c r="K27" s="3"/>
      <c r="L27" s="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40" t="s">
        <v>56</v>
      </c>
      <c r="B28" s="47"/>
      <c r="C28" s="45"/>
      <c r="D28" s="45"/>
      <c r="E28" s="45"/>
      <c r="F28" s="45"/>
      <c r="G28" s="46"/>
      <c r="H28" s="46"/>
      <c r="I28" s="46"/>
      <c r="J28" s="46"/>
      <c r="K28" s="3"/>
      <c r="L28" s="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48"/>
      <c r="B29" s="48" t="s">
        <v>57</v>
      </c>
      <c r="C29" s="45">
        <f>6*25</f>
        <v>150</v>
      </c>
      <c r="D29" s="45">
        <v>160.0</v>
      </c>
      <c r="E29" s="45">
        <v>45.0</v>
      </c>
      <c r="F29" s="45">
        <v>35.0</v>
      </c>
      <c r="G29" s="46">
        <v>25.0</v>
      </c>
      <c r="H29" s="46">
        <v>25.0</v>
      </c>
      <c r="I29" s="46">
        <v>25.0</v>
      </c>
      <c r="J29" s="46">
        <v>25.0</v>
      </c>
      <c r="K29" s="3" t="s">
        <v>58</v>
      </c>
      <c r="L29" s="4">
        <v>115.0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48"/>
      <c r="B30" s="48" t="s">
        <v>59</v>
      </c>
      <c r="C30" s="45">
        <v>20.0</v>
      </c>
      <c r="D30" s="45">
        <v>20.0</v>
      </c>
      <c r="E30" s="45">
        <v>0.0</v>
      </c>
      <c r="F30" s="45">
        <v>0.0</v>
      </c>
      <c r="G30" s="46">
        <v>0.0</v>
      </c>
      <c r="H30" s="46">
        <v>0.0</v>
      </c>
      <c r="I30" s="46">
        <v>0.0</v>
      </c>
      <c r="J30" s="46">
        <v>0.0</v>
      </c>
      <c r="K30" s="3" t="s">
        <v>60</v>
      </c>
      <c r="L30" s="4">
        <v>115.0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48"/>
      <c r="B31" s="48" t="s">
        <v>61</v>
      </c>
      <c r="C31" s="45">
        <v>16.0</v>
      </c>
      <c r="D31" s="45">
        <v>8.0</v>
      </c>
      <c r="E31" s="45">
        <v>0.0</v>
      </c>
      <c r="F31" s="45">
        <v>0.0</v>
      </c>
      <c r="G31" s="46">
        <v>0.0</v>
      </c>
      <c r="H31" s="46">
        <v>0.0</v>
      </c>
      <c r="I31" s="46">
        <v>0.0</v>
      </c>
      <c r="J31" s="46">
        <v>0.0</v>
      </c>
      <c r="K31" s="3" t="s">
        <v>62</v>
      </c>
      <c r="L31" s="4">
        <f>L29</f>
        <v>115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48"/>
      <c r="B32" s="48" t="s">
        <v>63</v>
      </c>
      <c r="C32" s="45">
        <v>40.0</v>
      </c>
      <c r="D32" s="45">
        <v>40.0</v>
      </c>
      <c r="E32" s="45">
        <v>0.0</v>
      </c>
      <c r="F32" s="45">
        <v>0.0</v>
      </c>
      <c r="G32" s="46">
        <v>0.0</v>
      </c>
      <c r="H32" s="46">
        <v>0.0</v>
      </c>
      <c r="I32" s="46">
        <v>0.0</v>
      </c>
      <c r="J32" s="46">
        <v>0.0</v>
      </c>
      <c r="K32" s="3" t="s">
        <v>62</v>
      </c>
      <c r="L32" s="4">
        <f>L29</f>
        <v>115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48"/>
      <c r="B33" s="48"/>
      <c r="C33" s="45"/>
      <c r="D33" s="45"/>
      <c r="E33" s="45"/>
      <c r="F33" s="45"/>
      <c r="G33" s="46"/>
      <c r="H33" s="46"/>
      <c r="I33" s="46"/>
      <c r="J33" s="46"/>
      <c r="K33" s="3"/>
      <c r="L33" s="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40" t="s">
        <v>64</v>
      </c>
      <c r="B34" s="47"/>
      <c r="C34" s="45">
        <v>90.0</v>
      </c>
      <c r="D34" s="45">
        <v>45.0</v>
      </c>
      <c r="E34" s="45">
        <v>30.0</v>
      </c>
      <c r="F34" s="45">
        <v>0.0</v>
      </c>
      <c r="G34" s="46">
        <v>0.0</v>
      </c>
      <c r="H34" s="46">
        <v>0.0</v>
      </c>
      <c r="I34" s="46">
        <v>0.0</v>
      </c>
      <c r="J34" s="46">
        <v>0.0</v>
      </c>
      <c r="K34" s="3" t="s">
        <v>65</v>
      </c>
      <c r="L34" s="4">
        <v>125.0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49"/>
      <c r="B35" s="49"/>
      <c r="C35" s="45"/>
      <c r="D35" s="45"/>
      <c r="E35" s="45"/>
      <c r="F35" s="45"/>
      <c r="G35" s="46"/>
      <c r="H35" s="46"/>
      <c r="I35" s="46"/>
      <c r="J35" s="46"/>
      <c r="K35" s="3"/>
      <c r="L35" s="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49"/>
      <c r="B36" s="49"/>
      <c r="C36" s="45"/>
      <c r="D36" s="45"/>
      <c r="E36" s="45"/>
      <c r="F36" s="45"/>
      <c r="G36" s="46"/>
      <c r="H36" s="46"/>
      <c r="I36" s="46"/>
      <c r="J36" s="46"/>
      <c r="K36" s="3"/>
      <c r="L36" s="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40" t="s">
        <v>66</v>
      </c>
      <c r="B37" s="47"/>
      <c r="C37" s="45"/>
      <c r="D37" s="45"/>
      <c r="E37" s="45"/>
      <c r="F37" s="45"/>
      <c r="G37" s="46"/>
      <c r="H37" s="46"/>
      <c r="I37" s="46"/>
      <c r="J37" s="46"/>
      <c r="K37" s="3"/>
      <c r="L37" s="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48"/>
      <c r="B38" s="48" t="s">
        <v>67</v>
      </c>
      <c r="C38" s="45">
        <f t="shared" ref="C38:D38" si="4">C29*$L29+C30*$L30+C31*$L31+C32*$L32</f>
        <v>25990</v>
      </c>
      <c r="D38" s="45">
        <f t="shared" si="4"/>
        <v>26220</v>
      </c>
      <c r="E38" s="50"/>
      <c r="F38" s="50"/>
      <c r="G38" s="51"/>
      <c r="H38" s="51"/>
      <c r="I38" s="51"/>
      <c r="J38" s="51"/>
      <c r="K38" s="3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48"/>
      <c r="B39" s="48" t="str">
        <f>A34</f>
        <v>PROJECT COORDINATION</v>
      </c>
      <c r="C39" s="45">
        <f t="shared" ref="C39:D39" si="5">C34*$L34</f>
        <v>11250</v>
      </c>
      <c r="D39" s="45">
        <f t="shared" si="5"/>
        <v>5625</v>
      </c>
      <c r="E39" s="50"/>
      <c r="F39" s="50"/>
      <c r="G39" s="51"/>
      <c r="H39" s="51"/>
      <c r="I39" s="51"/>
      <c r="J39" s="51"/>
      <c r="K39" s="3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48"/>
      <c r="B40" s="52" t="s">
        <v>68</v>
      </c>
      <c r="C40" s="53">
        <f t="shared" ref="C40:J40" si="6">SUM(C38:C39)</f>
        <v>37240</v>
      </c>
      <c r="D40" s="53">
        <f t="shared" si="6"/>
        <v>31845</v>
      </c>
      <c r="E40" s="53">
        <f t="shared" si="6"/>
        <v>0</v>
      </c>
      <c r="F40" s="53">
        <f t="shared" si="6"/>
        <v>0</v>
      </c>
      <c r="G40" s="54">
        <f t="shared" si="6"/>
        <v>0</v>
      </c>
      <c r="H40" s="54">
        <f t="shared" si="6"/>
        <v>0</v>
      </c>
      <c r="I40" s="54">
        <f t="shared" si="6"/>
        <v>0</v>
      </c>
      <c r="J40" s="54">
        <f t="shared" si="6"/>
        <v>0</v>
      </c>
      <c r="K40" s="38">
        <f t="shared" ref="K40:K42" si="8">SUM(C40:J40)</f>
        <v>69085</v>
      </c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55">
        <v>0.25</v>
      </c>
      <c r="B41" s="56" t="s">
        <v>69</v>
      </c>
      <c r="C41" s="57">
        <f t="shared" ref="C41:J41" si="7">C$40*$A41</f>
        <v>9310</v>
      </c>
      <c r="D41" s="57">
        <f t="shared" si="7"/>
        <v>7961.25</v>
      </c>
      <c r="E41" s="57">
        <f t="shared" si="7"/>
        <v>0</v>
      </c>
      <c r="F41" s="57">
        <f t="shared" si="7"/>
        <v>0</v>
      </c>
      <c r="G41" s="57">
        <f t="shared" si="7"/>
        <v>0</v>
      </c>
      <c r="H41" s="57">
        <f t="shared" si="7"/>
        <v>0</v>
      </c>
      <c r="I41" s="57">
        <f t="shared" si="7"/>
        <v>0</v>
      </c>
      <c r="J41" s="57">
        <f t="shared" si="7"/>
        <v>0</v>
      </c>
      <c r="K41" s="58">
        <f t="shared" si="8"/>
        <v>17271.25</v>
      </c>
      <c r="L41" s="59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2.75" customHeight="1">
      <c r="A42" s="61">
        <f>1-A41</f>
        <v>0.75</v>
      </c>
      <c r="B42" s="62" t="s">
        <v>52</v>
      </c>
      <c r="C42" s="63">
        <f t="shared" ref="C42:J42" si="9">C$40*$A42</f>
        <v>27930</v>
      </c>
      <c r="D42" s="63">
        <f t="shared" si="9"/>
        <v>23883.75</v>
      </c>
      <c r="E42" s="63">
        <f t="shared" si="9"/>
        <v>0</v>
      </c>
      <c r="F42" s="63">
        <f t="shared" si="9"/>
        <v>0</v>
      </c>
      <c r="G42" s="64">
        <f t="shared" si="9"/>
        <v>0</v>
      </c>
      <c r="H42" s="64">
        <f t="shared" si="9"/>
        <v>0</v>
      </c>
      <c r="I42" s="64">
        <f t="shared" si="9"/>
        <v>0</v>
      </c>
      <c r="J42" s="64">
        <f t="shared" si="9"/>
        <v>0</v>
      </c>
      <c r="K42" s="65">
        <f t="shared" si="8"/>
        <v>51813.75</v>
      </c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2.75" customHeight="1">
      <c r="A43" s="49"/>
      <c r="B43" s="66"/>
      <c r="C43" s="67"/>
      <c r="D43" s="67"/>
      <c r="E43" s="67"/>
      <c r="F43" s="67"/>
      <c r="G43" s="68"/>
      <c r="H43" s="68"/>
      <c r="I43" s="68"/>
      <c r="J43" s="68"/>
      <c r="K43" s="69"/>
      <c r="L43" s="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40" t="s">
        <v>70</v>
      </c>
      <c r="B44" s="47"/>
      <c r="C44" s="45"/>
      <c r="D44" s="45"/>
      <c r="E44" s="45"/>
      <c r="F44" s="45"/>
      <c r="G44" s="46"/>
      <c r="H44" s="46"/>
      <c r="I44" s="46"/>
      <c r="J44" s="46"/>
      <c r="K44" s="3"/>
      <c r="L44" s="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48"/>
      <c r="B45" s="49" t="s">
        <v>71</v>
      </c>
      <c r="C45" s="45">
        <f t="shared" ref="C45:J45" si="10">C13*$L13+C14*$L14+C15*$L15+C16*$L16+C17*$L17+C18*$L18+C19+$L19+C20*$L20</f>
        <v>1526.25</v>
      </c>
      <c r="D45" s="45">
        <f t="shared" si="10"/>
        <v>1526.25</v>
      </c>
      <c r="E45" s="45">
        <f t="shared" si="10"/>
        <v>4666.25</v>
      </c>
      <c r="F45" s="45">
        <f t="shared" si="10"/>
        <v>3106.25</v>
      </c>
      <c r="G45" s="46">
        <f t="shared" si="10"/>
        <v>1546.25</v>
      </c>
      <c r="H45" s="46">
        <f t="shared" si="10"/>
        <v>1546.25</v>
      </c>
      <c r="I45" s="46">
        <f t="shared" si="10"/>
        <v>1546.25</v>
      </c>
      <c r="J45" s="46">
        <f t="shared" si="10"/>
        <v>1546.25</v>
      </c>
      <c r="K45" s="70">
        <f t="shared" ref="K45:K52" si="12">SUM(C45:J45)</f>
        <v>17010</v>
      </c>
      <c r="L45" s="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48"/>
      <c r="B46" s="48" t="s">
        <v>72</v>
      </c>
      <c r="C46" s="45">
        <f t="shared" ref="C46:J46" si="11">C22*$L22+C23*$L23+C24*$L24+C25*$L25+C26*$L26</f>
        <v>0</v>
      </c>
      <c r="D46" s="45">
        <f t="shared" si="11"/>
        <v>0</v>
      </c>
      <c r="E46" s="45">
        <f t="shared" si="11"/>
        <v>7437.5</v>
      </c>
      <c r="F46" s="45">
        <f t="shared" si="11"/>
        <v>4320</v>
      </c>
      <c r="G46" s="46">
        <f t="shared" si="11"/>
        <v>2265</v>
      </c>
      <c r="H46" s="46">
        <f t="shared" si="11"/>
        <v>1055</v>
      </c>
      <c r="I46" s="46">
        <f t="shared" si="11"/>
        <v>1055</v>
      </c>
      <c r="J46" s="46">
        <f t="shared" si="11"/>
        <v>1770</v>
      </c>
      <c r="K46" s="3">
        <f t="shared" si="12"/>
        <v>17902.5</v>
      </c>
      <c r="L46" s="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48"/>
      <c r="B47" s="48" t="str">
        <f>B38</f>
        <v>DEVELOPERS</v>
      </c>
      <c r="C47" s="45"/>
      <c r="D47" s="45"/>
      <c r="E47" s="45">
        <f t="shared" ref="E47:J47" si="13">E29*$L29+E30*$L30+E31*$L31+E32*$L32</f>
        <v>5175</v>
      </c>
      <c r="F47" s="45">
        <f t="shared" si="13"/>
        <v>4025</v>
      </c>
      <c r="G47" s="46">
        <f t="shared" si="13"/>
        <v>2875</v>
      </c>
      <c r="H47" s="46">
        <f t="shared" si="13"/>
        <v>2875</v>
      </c>
      <c r="I47" s="46">
        <f t="shared" si="13"/>
        <v>2875</v>
      </c>
      <c r="J47" s="46">
        <f t="shared" si="13"/>
        <v>2875</v>
      </c>
      <c r="K47" s="3">
        <f t="shared" si="12"/>
        <v>20700</v>
      </c>
      <c r="L47" s="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48"/>
      <c r="B48" s="48" t="s">
        <v>73</v>
      </c>
      <c r="C48" s="45">
        <v>1500.0</v>
      </c>
      <c r="D48" s="45">
        <v>1500.0</v>
      </c>
      <c r="E48" s="45">
        <v>1500.0</v>
      </c>
      <c r="F48" s="45">
        <v>1500.0</v>
      </c>
      <c r="G48" s="46">
        <v>1500.0</v>
      </c>
      <c r="H48" s="46">
        <v>1500.0</v>
      </c>
      <c r="I48" s="46">
        <v>1500.0</v>
      </c>
      <c r="J48" s="46">
        <v>1500.0</v>
      </c>
      <c r="K48" s="3">
        <f t="shared" si="12"/>
        <v>12000</v>
      </c>
      <c r="L48" s="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48"/>
      <c r="B49" s="48" t="str">
        <f t="shared" ref="B49:B50" si="15">B39</f>
        <v>PROJECT COORDINATION</v>
      </c>
      <c r="C49" s="45"/>
      <c r="D49" s="45"/>
      <c r="E49" s="45">
        <f t="shared" ref="E49:J49" si="14">E34*$L34</f>
        <v>3750</v>
      </c>
      <c r="F49" s="45">
        <f t="shared" si="14"/>
        <v>0</v>
      </c>
      <c r="G49" s="46">
        <f t="shared" si="14"/>
        <v>0</v>
      </c>
      <c r="H49" s="46">
        <f t="shared" si="14"/>
        <v>0</v>
      </c>
      <c r="I49" s="46">
        <f t="shared" si="14"/>
        <v>0</v>
      </c>
      <c r="J49" s="46">
        <f t="shared" si="14"/>
        <v>0</v>
      </c>
      <c r="K49" s="3">
        <f t="shared" si="12"/>
        <v>3750</v>
      </c>
      <c r="L49" s="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52" t="str">
        <f t="shared" si="15"/>
        <v>TOTAL</v>
      </c>
      <c r="C50" s="53">
        <f t="shared" ref="C50:J50" si="16">SUM(C45:C49)</f>
        <v>3026.25</v>
      </c>
      <c r="D50" s="53">
        <f t="shared" si="16"/>
        <v>3026.25</v>
      </c>
      <c r="E50" s="53">
        <f t="shared" si="16"/>
        <v>22528.75</v>
      </c>
      <c r="F50" s="53">
        <f t="shared" si="16"/>
        <v>12951.25</v>
      </c>
      <c r="G50" s="54">
        <f t="shared" si="16"/>
        <v>8186.25</v>
      </c>
      <c r="H50" s="54">
        <f t="shared" si="16"/>
        <v>6976.25</v>
      </c>
      <c r="I50" s="54">
        <f t="shared" si="16"/>
        <v>6976.25</v>
      </c>
      <c r="J50" s="54">
        <f t="shared" si="16"/>
        <v>7691.25</v>
      </c>
      <c r="K50" s="38">
        <f t="shared" si="12"/>
        <v>71362.5</v>
      </c>
      <c r="L50" s="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55">
        <f t="shared" ref="A51:A52" si="18">A41</f>
        <v>0.25</v>
      </c>
      <c r="B51" s="56" t="s">
        <v>69</v>
      </c>
      <c r="C51" s="57">
        <f t="shared" ref="C51:J51" si="17">C45+SUM(C47:C49)*$A51</f>
        <v>1901.25</v>
      </c>
      <c r="D51" s="57">
        <f t="shared" si="17"/>
        <v>1901.25</v>
      </c>
      <c r="E51" s="57">
        <f t="shared" si="17"/>
        <v>7272.5</v>
      </c>
      <c r="F51" s="57">
        <f t="shared" si="17"/>
        <v>4487.5</v>
      </c>
      <c r="G51" s="57">
        <f t="shared" si="17"/>
        <v>2640</v>
      </c>
      <c r="H51" s="57">
        <f t="shared" si="17"/>
        <v>2640</v>
      </c>
      <c r="I51" s="57">
        <f t="shared" si="17"/>
        <v>2640</v>
      </c>
      <c r="J51" s="57">
        <f t="shared" si="17"/>
        <v>2640</v>
      </c>
      <c r="K51" s="65">
        <f t="shared" si="12"/>
        <v>26122.5</v>
      </c>
      <c r="L51" s="59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2.75" customHeight="1">
      <c r="A52" s="61">
        <f t="shared" si="18"/>
        <v>0.75</v>
      </c>
      <c r="B52" s="62" t="s">
        <v>52</v>
      </c>
      <c r="C52" s="63">
        <f t="shared" ref="C52:J52" si="19">C46+SUM(C47:C49)*$A52</f>
        <v>1125</v>
      </c>
      <c r="D52" s="63">
        <f t="shared" si="19"/>
        <v>1125</v>
      </c>
      <c r="E52" s="63">
        <f t="shared" si="19"/>
        <v>15256.25</v>
      </c>
      <c r="F52" s="63">
        <f t="shared" si="19"/>
        <v>8463.75</v>
      </c>
      <c r="G52" s="64">
        <f t="shared" si="19"/>
        <v>5546.25</v>
      </c>
      <c r="H52" s="64">
        <f t="shared" si="19"/>
        <v>4336.25</v>
      </c>
      <c r="I52" s="64">
        <f t="shared" si="19"/>
        <v>4336.25</v>
      </c>
      <c r="J52" s="64">
        <f t="shared" si="19"/>
        <v>5051.25</v>
      </c>
      <c r="K52" s="65">
        <f t="shared" si="12"/>
        <v>45240</v>
      </c>
      <c r="L52" s="59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2.75" customHeight="1">
      <c r="A53" s="71"/>
      <c r="B53" s="71"/>
      <c r="C53" s="72"/>
      <c r="D53" s="72"/>
      <c r="E53" s="72"/>
      <c r="F53" s="72"/>
      <c r="G53" s="73"/>
      <c r="H53" s="73"/>
      <c r="I53" s="73"/>
      <c r="J53" s="73"/>
      <c r="K53" s="3"/>
      <c r="L53" s="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74" t="s">
        <v>74</v>
      </c>
      <c r="B54" s="74"/>
      <c r="C54" s="72"/>
      <c r="D54" s="72"/>
      <c r="E54" s="72"/>
      <c r="F54" s="72"/>
      <c r="G54" s="73"/>
      <c r="H54" s="73"/>
      <c r="I54" s="73"/>
      <c r="J54" s="73"/>
      <c r="K54" s="3"/>
      <c r="L54" s="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75" t="s">
        <v>69</v>
      </c>
      <c r="C55" s="34">
        <f t="shared" ref="C55:J55" si="20">C41+C51</f>
        <v>11211.25</v>
      </c>
      <c r="D55" s="34">
        <f t="shared" si="20"/>
        <v>9862.5</v>
      </c>
      <c r="E55" s="34">
        <f t="shared" si="20"/>
        <v>7272.5</v>
      </c>
      <c r="F55" s="34">
        <f t="shared" si="20"/>
        <v>4487.5</v>
      </c>
      <c r="G55" s="34">
        <f t="shared" si="20"/>
        <v>2640</v>
      </c>
      <c r="H55" s="34">
        <f t="shared" si="20"/>
        <v>2640</v>
      </c>
      <c r="I55" s="34">
        <f t="shared" si="20"/>
        <v>2640</v>
      </c>
      <c r="J55" s="34">
        <f t="shared" si="20"/>
        <v>2640</v>
      </c>
      <c r="K55" s="58">
        <f t="shared" ref="K55:K56" si="22">SUM(C55:J55)</f>
        <v>43393.75</v>
      </c>
      <c r="L55" s="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76" t="s">
        <v>52</v>
      </c>
      <c r="C56" s="77">
        <f t="shared" ref="C56:J56" si="21">C42+C52</f>
        <v>29055</v>
      </c>
      <c r="D56" s="77">
        <f t="shared" si="21"/>
        <v>25008.75</v>
      </c>
      <c r="E56" s="77">
        <f t="shared" si="21"/>
        <v>15256.25</v>
      </c>
      <c r="F56" s="77">
        <f t="shared" si="21"/>
        <v>8463.75</v>
      </c>
      <c r="G56" s="78">
        <f t="shared" si="21"/>
        <v>5546.25</v>
      </c>
      <c r="H56" s="78">
        <f t="shared" si="21"/>
        <v>4336.25</v>
      </c>
      <c r="I56" s="78">
        <f t="shared" si="21"/>
        <v>4336.25</v>
      </c>
      <c r="J56" s="78">
        <f t="shared" si="21"/>
        <v>5051.25</v>
      </c>
      <c r="K56" s="79">
        <f t="shared" si="22"/>
        <v>97053.75</v>
      </c>
      <c r="L56" s="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2"/>
      <c r="D57" s="2"/>
      <c r="E57" s="2"/>
      <c r="F57" s="2"/>
      <c r="G57" s="2"/>
      <c r="H57" s="2"/>
      <c r="I57" s="2"/>
      <c r="J57" s="2"/>
      <c r="K57" s="3"/>
      <c r="L57" s="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80"/>
      <c r="B58" s="1"/>
      <c r="C58" s="2"/>
      <c r="D58" s="2"/>
      <c r="E58" s="2"/>
      <c r="F58" s="2"/>
      <c r="G58" s="2"/>
      <c r="H58" s="2"/>
      <c r="I58" s="2"/>
      <c r="J58" s="81"/>
      <c r="K58" s="3"/>
      <c r="L58" s="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2"/>
      <c r="D59" s="2"/>
      <c r="E59" s="2"/>
      <c r="F59" s="2"/>
      <c r="G59" s="2"/>
      <c r="H59" s="2"/>
      <c r="I59" s="2"/>
      <c r="J59" s="2"/>
      <c r="K59" s="3"/>
      <c r="L59" s="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3"/>
      <c r="L60" s="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3"/>
      <c r="L61" s="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3"/>
      <c r="L62" s="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3"/>
      <c r="L63" s="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3"/>
      <c r="L64" s="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3"/>
      <c r="L65" s="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3"/>
      <c r="L66" s="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3"/>
      <c r="L67" s="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3"/>
      <c r="L68" s="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3"/>
      <c r="L69" s="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3"/>
      <c r="L70" s="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3"/>
      <c r="L71" s="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3"/>
      <c r="L72" s="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3"/>
      <c r="L73" s="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3"/>
      <c r="L74" s="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3"/>
      <c r="L75" s="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3"/>
      <c r="L76" s="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3"/>
      <c r="L77" s="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3"/>
      <c r="L78" s="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3"/>
      <c r="L79" s="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3"/>
      <c r="L80" s="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3"/>
      <c r="L81" s="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3"/>
      <c r="L82" s="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3"/>
      <c r="L83" s="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3"/>
      <c r="L84" s="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3"/>
      <c r="L85" s="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3"/>
      <c r="L86" s="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3"/>
      <c r="L87" s="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3"/>
      <c r="L88" s="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3"/>
      <c r="L89" s="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3"/>
      <c r="L90" s="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3"/>
      <c r="L91" s="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3"/>
      <c r="L92" s="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3"/>
      <c r="L93" s="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3"/>
      <c r="L94" s="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3"/>
      <c r="L95" s="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3"/>
      <c r="L96" s="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3"/>
      <c r="L97" s="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3"/>
      <c r="L98" s="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3"/>
      <c r="L99" s="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3"/>
      <c r="L100" s="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3"/>
      <c r="L101" s="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3"/>
      <c r="L102" s="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3"/>
      <c r="L103" s="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3"/>
      <c r="L104" s="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3"/>
      <c r="L105" s="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3"/>
      <c r="L106" s="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3"/>
      <c r="L107" s="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3"/>
      <c r="L108" s="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3"/>
      <c r="L109" s="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3"/>
      <c r="L110" s="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3"/>
      <c r="L111" s="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3"/>
      <c r="L112" s="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3"/>
      <c r="L113" s="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3"/>
      <c r="L114" s="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3"/>
      <c r="L115" s="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3"/>
      <c r="L116" s="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3"/>
      <c r="L117" s="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3"/>
      <c r="L118" s="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3"/>
      <c r="L119" s="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3"/>
      <c r="L120" s="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3"/>
      <c r="L121" s="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3"/>
      <c r="L122" s="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3"/>
      <c r="L123" s="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3"/>
      <c r="L124" s="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3"/>
      <c r="L125" s="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3"/>
      <c r="L126" s="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3"/>
      <c r="L127" s="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3"/>
      <c r="L128" s="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3"/>
      <c r="L129" s="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3"/>
      <c r="L130" s="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3"/>
      <c r="L131" s="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3"/>
      <c r="L132" s="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3"/>
      <c r="L133" s="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3"/>
      <c r="L134" s="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3"/>
      <c r="L135" s="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3"/>
      <c r="L136" s="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3"/>
      <c r="L137" s="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3"/>
      <c r="L138" s="4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3"/>
      <c r="L139" s="4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3"/>
      <c r="L140" s="4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3"/>
      <c r="L141" s="4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3"/>
      <c r="L142" s="4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3"/>
      <c r="L143" s="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3"/>
      <c r="L144" s="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3"/>
      <c r="L145" s="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3"/>
      <c r="L146" s="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3"/>
      <c r="L147" s="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3"/>
      <c r="L148" s="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3"/>
      <c r="L149" s="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3"/>
      <c r="L150" s="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3"/>
      <c r="L151" s="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3"/>
      <c r="L152" s="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3"/>
      <c r="L153" s="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3"/>
      <c r="L154" s="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3"/>
      <c r="L155" s="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3"/>
      <c r="L156" s="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3"/>
      <c r="L157" s="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3"/>
      <c r="L158" s="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3"/>
      <c r="L159" s="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3"/>
      <c r="L160" s="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3"/>
      <c r="L161" s="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3"/>
      <c r="L162" s="4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3"/>
      <c r="L163" s="4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3"/>
      <c r="L164" s="4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3"/>
      <c r="L165" s="4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3"/>
      <c r="L166" s="4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3"/>
      <c r="L167" s="4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3"/>
      <c r="L168" s="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3"/>
      <c r="L169" s="4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3"/>
      <c r="L170" s="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3"/>
      <c r="L171" s="4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3"/>
      <c r="L172" s="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3"/>
      <c r="L173" s="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3"/>
      <c r="L174" s="4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3"/>
      <c r="L175" s="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3"/>
      <c r="L176" s="4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3"/>
      <c r="L177" s="4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3"/>
      <c r="L178" s="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3"/>
      <c r="L179" s="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3"/>
      <c r="L180" s="4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3"/>
      <c r="L181" s="4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3"/>
      <c r="L182" s="4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3"/>
      <c r="L183" s="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3"/>
      <c r="L184" s="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3"/>
      <c r="L185" s="4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3"/>
      <c r="L186" s="4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3"/>
      <c r="L187" s="4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3"/>
      <c r="L188" s="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3"/>
      <c r="L189" s="4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3"/>
      <c r="L190" s="4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3"/>
      <c r="L191" s="4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3"/>
      <c r="L192" s="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3"/>
      <c r="L193" s="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3"/>
      <c r="L194" s="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3"/>
      <c r="L195" s="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3"/>
      <c r="L196" s="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3"/>
      <c r="L197" s="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3"/>
      <c r="L198" s="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3"/>
      <c r="L199" s="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3"/>
      <c r="L200" s="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3"/>
      <c r="L201" s="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3"/>
      <c r="L202" s="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3"/>
      <c r="L203" s="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3"/>
      <c r="L204" s="4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3"/>
      <c r="L205" s="4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3"/>
      <c r="L206" s="4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3"/>
      <c r="L207" s="4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3"/>
      <c r="L208" s="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3"/>
      <c r="L209" s="4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3"/>
      <c r="L210" s="4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3"/>
      <c r="L211" s="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3"/>
      <c r="L212" s="4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3"/>
      <c r="L213" s="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3"/>
      <c r="L214" s="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3"/>
      <c r="L215" s="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3"/>
      <c r="L216" s="4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3"/>
      <c r="L217" s="4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3"/>
      <c r="L218" s="4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3"/>
      <c r="L219" s="4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3"/>
      <c r="L220" s="4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3"/>
      <c r="L221" s="4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3"/>
      <c r="L222" s="4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3"/>
      <c r="L223" s="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3"/>
      <c r="L224" s="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3"/>
      <c r="L225" s="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3"/>
      <c r="L226" s="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3"/>
      <c r="L227" s="4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3"/>
      <c r="L228" s="4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3"/>
      <c r="L229" s="4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3"/>
      <c r="L230" s="4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3"/>
      <c r="L231" s="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3"/>
      <c r="L232" s="4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3"/>
      <c r="L233" s="4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3"/>
      <c r="L234" s="4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3"/>
      <c r="L235" s="4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3"/>
      <c r="L236" s="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3"/>
      <c r="L237" s="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3"/>
      <c r="L238" s="4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3"/>
      <c r="L239" s="4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3"/>
      <c r="L240" s="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3"/>
      <c r="L241" s="4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3"/>
      <c r="L242" s="4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3"/>
      <c r="L243" s="4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3"/>
      <c r="L244" s="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3"/>
      <c r="L245" s="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3"/>
      <c r="L246" s="4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3"/>
      <c r="L247" s="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3"/>
      <c r="L248" s="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3"/>
      <c r="L249" s="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3"/>
      <c r="L250" s="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3"/>
      <c r="L251" s="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3"/>
      <c r="L252" s="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3"/>
      <c r="L253" s="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3"/>
      <c r="L254" s="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3"/>
      <c r="L255" s="4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3"/>
      <c r="L256" s="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3"/>
      <c r="L257" s="4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3"/>
      <c r="L258" s="4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3"/>
      <c r="L259" s="4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3"/>
      <c r="L260" s="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3"/>
      <c r="L261" s="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3"/>
      <c r="L262" s="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3"/>
      <c r="L263" s="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3"/>
      <c r="L264" s="4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3"/>
      <c r="L265" s="4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3"/>
      <c r="L266" s="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3"/>
      <c r="L267" s="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3"/>
      <c r="L268" s="4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3"/>
      <c r="L269" s="4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3"/>
      <c r="L270" s="4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3"/>
      <c r="L271" s="4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3"/>
      <c r="L272" s="4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3"/>
      <c r="L273" s="4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3"/>
      <c r="L274" s="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3"/>
      <c r="L275" s="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3"/>
      <c r="L276" s="4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3"/>
      <c r="L277" s="4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3"/>
      <c r="L278" s="4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3"/>
      <c r="L279" s="4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3"/>
      <c r="L280" s="4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3"/>
      <c r="L281" s="4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3"/>
      <c r="L282" s="4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3"/>
      <c r="L283" s="4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3"/>
      <c r="L284" s="4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3"/>
      <c r="L285" s="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3"/>
      <c r="L286" s="4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3"/>
      <c r="L287" s="4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3"/>
      <c r="L288" s="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3"/>
      <c r="L289" s="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3"/>
      <c r="L290" s="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3"/>
      <c r="L291" s="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3"/>
      <c r="L292" s="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3"/>
      <c r="L293" s="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3"/>
      <c r="L294" s="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3"/>
      <c r="L295" s="4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3"/>
      <c r="L296" s="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3"/>
      <c r="L297" s="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3"/>
      <c r="L298" s="4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3"/>
      <c r="L299" s="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3"/>
      <c r="L300" s="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3"/>
      <c r="L301" s="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3"/>
      <c r="L302" s="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3"/>
      <c r="L303" s="4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3"/>
      <c r="L304" s="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3"/>
      <c r="L305" s="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3"/>
      <c r="L306" s="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3"/>
      <c r="L307" s="4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3"/>
      <c r="L308" s="4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3"/>
      <c r="L309" s="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3"/>
      <c r="L310" s="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3"/>
      <c r="L311" s="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3"/>
      <c r="L312" s="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3"/>
      <c r="L313" s="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3"/>
      <c r="L314" s="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3"/>
      <c r="L315" s="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3"/>
      <c r="L316" s="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3"/>
      <c r="L317" s="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3"/>
      <c r="L318" s="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3"/>
      <c r="L319" s="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3"/>
      <c r="L320" s="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3"/>
      <c r="L321" s="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3"/>
      <c r="L322" s="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3"/>
      <c r="L323" s="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3"/>
      <c r="L324" s="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3"/>
      <c r="L325" s="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3"/>
      <c r="L326" s="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3"/>
      <c r="L327" s="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3"/>
      <c r="L328" s="4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3"/>
      <c r="L329" s="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3"/>
      <c r="L330" s="4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3"/>
      <c r="L331" s="4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3"/>
      <c r="L332" s="4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3"/>
      <c r="L333" s="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3"/>
      <c r="L334" s="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3"/>
      <c r="L335" s="4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3"/>
      <c r="L336" s="4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3"/>
      <c r="L337" s="4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3"/>
      <c r="L338" s="4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3"/>
      <c r="L339" s="4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3"/>
      <c r="L340" s="4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3"/>
      <c r="L341" s="4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3"/>
      <c r="L342" s="4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3"/>
      <c r="L343" s="4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3"/>
      <c r="L344" s="4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3"/>
      <c r="L345" s="4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3"/>
      <c r="L346" s="4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3"/>
      <c r="L347" s="4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3"/>
      <c r="L348" s="4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3"/>
      <c r="L349" s="4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3"/>
      <c r="L350" s="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3"/>
      <c r="L351" s="4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3"/>
      <c r="L352" s="4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3"/>
      <c r="L353" s="4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3"/>
      <c r="L354" s="4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3"/>
      <c r="L355" s="4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3"/>
      <c r="L356" s="4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3"/>
      <c r="L357" s="4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3"/>
      <c r="L358" s="4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3"/>
      <c r="L359" s="4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3"/>
      <c r="L360" s="4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3"/>
      <c r="L361" s="4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3"/>
      <c r="L362" s="4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3"/>
      <c r="L363" s="4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3"/>
      <c r="L364" s="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3"/>
      <c r="L365" s="4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3"/>
      <c r="L366" s="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3"/>
      <c r="L367" s="4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3"/>
      <c r="L368" s="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3"/>
      <c r="L369" s="4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3"/>
      <c r="L370" s="4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3"/>
      <c r="L371" s="4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3"/>
      <c r="L372" s="4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3"/>
      <c r="L373" s="4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3"/>
      <c r="L374" s="4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3"/>
      <c r="L375" s="4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3"/>
      <c r="L376" s="4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3"/>
      <c r="L377" s="4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3"/>
      <c r="L378" s="4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3"/>
      <c r="L379" s="4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3"/>
      <c r="L380" s="4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3"/>
      <c r="L381" s="4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3"/>
      <c r="L382" s="4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3"/>
      <c r="L383" s="4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3"/>
      <c r="L384" s="4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3"/>
      <c r="L385" s="4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3"/>
      <c r="L386" s="4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3"/>
      <c r="L387" s="4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3"/>
      <c r="L388" s="4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3"/>
      <c r="L389" s="4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3"/>
      <c r="L390" s="4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3"/>
      <c r="L391" s="4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3"/>
      <c r="L392" s="4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3"/>
      <c r="L393" s="4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3"/>
      <c r="L394" s="4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3"/>
      <c r="L395" s="4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3"/>
      <c r="L396" s="4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3"/>
      <c r="L397" s="4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3"/>
      <c r="L398" s="4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3"/>
      <c r="L399" s="4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3"/>
      <c r="L400" s="4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3"/>
      <c r="L401" s="4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3"/>
      <c r="L402" s="4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3"/>
      <c r="L403" s="4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3"/>
      <c r="L404" s="4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3"/>
      <c r="L405" s="4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3"/>
      <c r="L406" s="4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3"/>
      <c r="L407" s="4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3"/>
      <c r="L408" s="4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3"/>
      <c r="L409" s="4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3"/>
      <c r="L410" s="4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3"/>
      <c r="L411" s="4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3"/>
      <c r="L412" s="4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3"/>
      <c r="L413" s="4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3"/>
      <c r="L414" s="4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3"/>
      <c r="L415" s="4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3"/>
      <c r="L416" s="4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3"/>
      <c r="L417" s="4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3"/>
      <c r="L418" s="4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3"/>
      <c r="L419" s="4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3"/>
      <c r="L420" s="4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3"/>
      <c r="L421" s="4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3"/>
      <c r="L422" s="4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3"/>
      <c r="L423" s="4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3"/>
      <c r="L424" s="4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3"/>
      <c r="L425" s="4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3"/>
      <c r="L426" s="4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3"/>
      <c r="L427" s="4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3"/>
      <c r="L428" s="4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3"/>
      <c r="L429" s="4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3"/>
      <c r="L430" s="4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3"/>
      <c r="L431" s="4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3"/>
      <c r="L432" s="4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3"/>
      <c r="L433" s="4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3"/>
      <c r="L434" s="4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3"/>
      <c r="L435" s="4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3"/>
      <c r="L436" s="4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3"/>
      <c r="L437" s="4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3"/>
      <c r="L438" s="4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3"/>
      <c r="L439" s="4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3"/>
      <c r="L440" s="4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3"/>
      <c r="L441" s="4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3"/>
      <c r="L442" s="4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3"/>
      <c r="L443" s="4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3"/>
      <c r="L444" s="4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3"/>
      <c r="L445" s="4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3"/>
      <c r="L446" s="4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3"/>
      <c r="L447" s="4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3"/>
      <c r="L448" s="4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3"/>
      <c r="L449" s="4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3"/>
      <c r="L450" s="4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3"/>
      <c r="L451" s="4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3"/>
      <c r="L452" s="4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3"/>
      <c r="L453" s="4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3"/>
      <c r="L454" s="4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3"/>
      <c r="L455" s="4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3"/>
      <c r="L456" s="4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3"/>
      <c r="L457" s="4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3"/>
      <c r="L458" s="4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3"/>
      <c r="L459" s="4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3"/>
      <c r="L460" s="4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3"/>
      <c r="L461" s="4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3"/>
      <c r="L462" s="4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3"/>
      <c r="L463" s="4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3"/>
      <c r="L464" s="4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3"/>
      <c r="L465" s="4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3"/>
      <c r="L466" s="4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3"/>
      <c r="L467" s="4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3"/>
      <c r="L468" s="4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3"/>
      <c r="L469" s="4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3"/>
      <c r="L470" s="4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3"/>
      <c r="L471" s="4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3"/>
      <c r="L472" s="4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3"/>
      <c r="L473" s="4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3"/>
      <c r="L474" s="4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3"/>
      <c r="L475" s="4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3"/>
      <c r="L476" s="4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3"/>
      <c r="L477" s="4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3"/>
      <c r="L478" s="4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3"/>
      <c r="L479" s="4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3"/>
      <c r="L480" s="4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3"/>
      <c r="L481" s="4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3"/>
      <c r="L482" s="4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3"/>
      <c r="L483" s="4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3"/>
      <c r="L484" s="4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3"/>
      <c r="L485" s="4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3"/>
      <c r="L486" s="4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3"/>
      <c r="L487" s="4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3"/>
      <c r="L488" s="4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3"/>
      <c r="L489" s="4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3"/>
      <c r="L490" s="4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3"/>
      <c r="L491" s="4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3"/>
      <c r="L492" s="4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3"/>
      <c r="L493" s="4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3"/>
      <c r="L494" s="4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3"/>
      <c r="L495" s="4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3"/>
      <c r="L496" s="4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3"/>
      <c r="L497" s="4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3"/>
      <c r="L498" s="4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3"/>
      <c r="L499" s="4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3"/>
      <c r="L500" s="4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3"/>
      <c r="L501" s="4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3"/>
      <c r="L502" s="4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3"/>
      <c r="L503" s="4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3"/>
      <c r="L504" s="4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3"/>
      <c r="L505" s="4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3"/>
      <c r="L506" s="4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3"/>
      <c r="L507" s="4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3"/>
      <c r="L508" s="4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3"/>
      <c r="L509" s="4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3"/>
      <c r="L510" s="4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3"/>
      <c r="L511" s="4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3"/>
      <c r="L512" s="4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3"/>
      <c r="L513" s="4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3"/>
      <c r="L514" s="4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3"/>
      <c r="L515" s="4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3"/>
      <c r="L516" s="4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3"/>
      <c r="L517" s="4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3"/>
      <c r="L518" s="4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3"/>
      <c r="L519" s="4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3"/>
      <c r="L520" s="4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3"/>
      <c r="L521" s="4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3"/>
      <c r="L522" s="4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3"/>
      <c r="L523" s="4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3"/>
      <c r="L524" s="4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3"/>
      <c r="L525" s="4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3"/>
      <c r="L526" s="4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3"/>
      <c r="L527" s="4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3"/>
      <c r="L528" s="4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3"/>
      <c r="L529" s="4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3"/>
      <c r="L530" s="4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3"/>
      <c r="L531" s="4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3"/>
      <c r="L532" s="4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3"/>
      <c r="L533" s="4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3"/>
      <c r="L534" s="4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3"/>
      <c r="L535" s="4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3"/>
      <c r="L536" s="4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3"/>
      <c r="L537" s="4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3"/>
      <c r="L538" s="4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3"/>
      <c r="L539" s="4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3"/>
      <c r="L540" s="4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3"/>
      <c r="L541" s="4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3"/>
      <c r="L542" s="4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3"/>
      <c r="L543" s="4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3"/>
      <c r="L544" s="4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3"/>
      <c r="L545" s="4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3"/>
      <c r="L546" s="4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3"/>
      <c r="L547" s="4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3"/>
      <c r="L548" s="4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3"/>
      <c r="L549" s="4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3"/>
      <c r="L550" s="4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3"/>
      <c r="L551" s="4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3"/>
      <c r="L552" s="4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3"/>
      <c r="L553" s="4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3"/>
      <c r="L554" s="4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3"/>
      <c r="L555" s="4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3"/>
      <c r="L556" s="4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3"/>
      <c r="L557" s="4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3"/>
      <c r="L558" s="4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3"/>
      <c r="L559" s="4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3"/>
      <c r="L560" s="4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3"/>
      <c r="L561" s="4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3"/>
      <c r="L562" s="4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3"/>
      <c r="L563" s="4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3"/>
      <c r="L564" s="4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3"/>
      <c r="L565" s="4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3"/>
      <c r="L566" s="4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3"/>
      <c r="L567" s="4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3"/>
      <c r="L568" s="4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3"/>
      <c r="L569" s="4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3"/>
      <c r="L570" s="4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3"/>
      <c r="L571" s="4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3"/>
      <c r="L572" s="4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3"/>
      <c r="L573" s="4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3"/>
      <c r="L574" s="4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3"/>
      <c r="L575" s="4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3"/>
      <c r="L576" s="4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3"/>
      <c r="L577" s="4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3"/>
      <c r="L578" s="4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3"/>
      <c r="L579" s="4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3"/>
      <c r="L580" s="4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3"/>
      <c r="L581" s="4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3"/>
      <c r="L582" s="4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3"/>
      <c r="L583" s="4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3"/>
      <c r="L584" s="4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3"/>
      <c r="L585" s="4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3"/>
      <c r="L586" s="4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3"/>
      <c r="L587" s="4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3"/>
      <c r="L588" s="4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3"/>
      <c r="L589" s="4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3"/>
      <c r="L590" s="4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3"/>
      <c r="L591" s="4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3"/>
      <c r="L592" s="4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3"/>
      <c r="L593" s="4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3"/>
      <c r="L594" s="4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3"/>
      <c r="L595" s="4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3"/>
      <c r="L596" s="4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3"/>
      <c r="L597" s="4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3"/>
      <c r="L598" s="4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3"/>
      <c r="L599" s="4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3"/>
      <c r="L600" s="4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3"/>
      <c r="L601" s="4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3"/>
      <c r="L602" s="4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3"/>
      <c r="L603" s="4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3"/>
      <c r="L604" s="4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3"/>
      <c r="L605" s="4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3"/>
      <c r="L606" s="4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3"/>
      <c r="L607" s="4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3"/>
      <c r="L608" s="4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3"/>
      <c r="L609" s="4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3"/>
      <c r="L610" s="4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3"/>
      <c r="L611" s="4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3"/>
      <c r="L612" s="4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3"/>
      <c r="L613" s="4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3"/>
      <c r="L614" s="4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3"/>
      <c r="L615" s="4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3"/>
      <c r="L616" s="4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3"/>
      <c r="L617" s="4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3"/>
      <c r="L618" s="4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3"/>
      <c r="L619" s="4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3"/>
      <c r="L620" s="4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3"/>
      <c r="L621" s="4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3"/>
      <c r="L622" s="4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3"/>
      <c r="L623" s="4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3"/>
      <c r="L624" s="4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3"/>
      <c r="L625" s="4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3"/>
      <c r="L626" s="4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3"/>
      <c r="L627" s="4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3"/>
      <c r="L628" s="4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3"/>
      <c r="L629" s="4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3"/>
      <c r="L630" s="4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3"/>
      <c r="L631" s="4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3"/>
      <c r="L632" s="4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3"/>
      <c r="L633" s="4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3"/>
      <c r="L634" s="4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3"/>
      <c r="L635" s="4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3"/>
      <c r="L636" s="4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3"/>
      <c r="L637" s="4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3"/>
      <c r="L638" s="4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3"/>
      <c r="L639" s="4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3"/>
      <c r="L640" s="4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3"/>
      <c r="L641" s="4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3"/>
      <c r="L642" s="4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3"/>
      <c r="L643" s="4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3"/>
      <c r="L644" s="4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3"/>
      <c r="L645" s="4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3"/>
      <c r="L646" s="4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3"/>
      <c r="L647" s="4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3"/>
      <c r="L648" s="4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3"/>
      <c r="L649" s="4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3"/>
      <c r="L650" s="4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3"/>
      <c r="L651" s="4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3"/>
      <c r="L652" s="4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3"/>
      <c r="L653" s="4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3"/>
      <c r="L654" s="4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3"/>
      <c r="L655" s="4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3"/>
      <c r="L656" s="4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3"/>
      <c r="L657" s="4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3"/>
      <c r="L658" s="4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3"/>
      <c r="L659" s="4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3"/>
      <c r="L660" s="4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3"/>
      <c r="L661" s="4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3"/>
      <c r="L662" s="4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3"/>
      <c r="L663" s="4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3"/>
      <c r="L664" s="4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3"/>
      <c r="L665" s="4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3"/>
      <c r="L666" s="4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3"/>
      <c r="L667" s="4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3"/>
      <c r="L668" s="4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3"/>
      <c r="L669" s="4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3"/>
      <c r="L670" s="4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3"/>
      <c r="L671" s="4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3"/>
      <c r="L672" s="4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3"/>
      <c r="L673" s="4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3"/>
      <c r="L674" s="4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3"/>
      <c r="L675" s="4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3"/>
      <c r="L676" s="4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3"/>
      <c r="L677" s="4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3"/>
      <c r="L678" s="4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3"/>
      <c r="L679" s="4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3"/>
      <c r="L680" s="4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3"/>
      <c r="L681" s="4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3"/>
      <c r="L682" s="4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3"/>
      <c r="L683" s="4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3"/>
      <c r="L684" s="4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3"/>
      <c r="L685" s="4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3"/>
      <c r="L686" s="4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3"/>
      <c r="L687" s="4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3"/>
      <c r="L688" s="4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3"/>
      <c r="L689" s="4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3"/>
      <c r="L690" s="4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3"/>
      <c r="L691" s="4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3"/>
      <c r="L692" s="4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3"/>
      <c r="L693" s="4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3"/>
      <c r="L694" s="4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3"/>
      <c r="L695" s="4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3"/>
      <c r="L696" s="4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3"/>
      <c r="L697" s="4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3"/>
      <c r="L698" s="4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3"/>
      <c r="L699" s="4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3"/>
      <c r="L700" s="4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3"/>
      <c r="L701" s="4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3"/>
      <c r="L702" s="4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3"/>
      <c r="L703" s="4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3"/>
      <c r="L704" s="4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3"/>
      <c r="L705" s="4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3"/>
      <c r="L706" s="4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3"/>
      <c r="L707" s="4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3"/>
      <c r="L708" s="4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3"/>
      <c r="L709" s="4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3"/>
      <c r="L710" s="4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3"/>
      <c r="L711" s="4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3"/>
      <c r="L712" s="4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3"/>
      <c r="L713" s="4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3"/>
      <c r="L714" s="4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3"/>
      <c r="L715" s="4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3"/>
      <c r="L716" s="4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3"/>
      <c r="L717" s="4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3"/>
      <c r="L718" s="4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3"/>
      <c r="L719" s="4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3"/>
      <c r="L720" s="4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3"/>
      <c r="L721" s="4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3"/>
      <c r="L722" s="4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3"/>
      <c r="L723" s="4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3"/>
      <c r="L724" s="4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3"/>
      <c r="L725" s="4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3"/>
      <c r="L726" s="4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3"/>
      <c r="L727" s="4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3"/>
      <c r="L728" s="4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3"/>
      <c r="L729" s="4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3"/>
      <c r="L730" s="4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3"/>
      <c r="L731" s="4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3"/>
      <c r="L732" s="4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3"/>
      <c r="L733" s="4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3"/>
      <c r="L734" s="4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3"/>
      <c r="L735" s="4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3"/>
      <c r="L736" s="4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3"/>
      <c r="L737" s="4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3"/>
      <c r="L738" s="4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3"/>
      <c r="L739" s="4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3"/>
      <c r="L740" s="4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3"/>
      <c r="L741" s="4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3"/>
      <c r="L742" s="4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3"/>
      <c r="L743" s="4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3"/>
      <c r="L744" s="4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3"/>
      <c r="L745" s="4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3"/>
      <c r="L746" s="4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3"/>
      <c r="L747" s="4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3"/>
      <c r="L748" s="4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3"/>
      <c r="L749" s="4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3"/>
      <c r="L750" s="4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3"/>
      <c r="L751" s="4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3"/>
      <c r="L752" s="4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3"/>
      <c r="L753" s="4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3"/>
      <c r="L754" s="4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3"/>
      <c r="L755" s="4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3"/>
      <c r="L756" s="4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3"/>
      <c r="L757" s="4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3"/>
      <c r="L758" s="4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3"/>
      <c r="L759" s="4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3"/>
      <c r="L760" s="4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3"/>
      <c r="L761" s="4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3"/>
      <c r="L762" s="4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3"/>
      <c r="L763" s="4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3"/>
      <c r="L764" s="4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3"/>
      <c r="L765" s="4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3"/>
      <c r="L766" s="4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3"/>
      <c r="L767" s="4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3"/>
      <c r="L768" s="4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3"/>
      <c r="L769" s="4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3"/>
      <c r="L770" s="4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3"/>
      <c r="L771" s="4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3"/>
      <c r="L772" s="4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3"/>
      <c r="L773" s="4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3"/>
      <c r="L774" s="4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3"/>
      <c r="L775" s="4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3"/>
      <c r="L776" s="4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3"/>
      <c r="L777" s="4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3"/>
      <c r="L778" s="4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3"/>
      <c r="L779" s="4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3"/>
      <c r="L780" s="4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3"/>
      <c r="L781" s="4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3"/>
      <c r="L782" s="4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3"/>
      <c r="L783" s="4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3"/>
      <c r="L784" s="4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3"/>
      <c r="L785" s="4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3"/>
      <c r="L786" s="4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3"/>
      <c r="L787" s="4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3"/>
      <c r="L788" s="4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3"/>
      <c r="L789" s="4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3"/>
      <c r="L790" s="4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3"/>
      <c r="L791" s="4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3"/>
      <c r="L792" s="4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3"/>
      <c r="L793" s="4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3"/>
      <c r="L794" s="4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3"/>
      <c r="L795" s="4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3"/>
      <c r="L796" s="4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3"/>
      <c r="L797" s="4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3"/>
      <c r="L798" s="4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3"/>
      <c r="L799" s="4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3"/>
      <c r="L800" s="4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3"/>
      <c r="L801" s="4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3"/>
      <c r="L802" s="4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3"/>
      <c r="L803" s="4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3"/>
      <c r="L804" s="4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3"/>
      <c r="L805" s="4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3"/>
      <c r="L806" s="4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3"/>
      <c r="L807" s="4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3"/>
      <c r="L808" s="4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3"/>
      <c r="L809" s="4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3"/>
      <c r="L810" s="4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3"/>
      <c r="L811" s="4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3"/>
      <c r="L812" s="4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3"/>
      <c r="L813" s="4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3"/>
      <c r="L814" s="4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3"/>
      <c r="L815" s="4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3"/>
      <c r="L816" s="4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3"/>
      <c r="L817" s="4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3"/>
      <c r="L818" s="4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3"/>
      <c r="L819" s="4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3"/>
      <c r="L820" s="4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3"/>
      <c r="L821" s="4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3"/>
      <c r="L822" s="4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3"/>
      <c r="L823" s="4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3"/>
      <c r="L824" s="4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3"/>
      <c r="L825" s="4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3"/>
      <c r="L826" s="4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3"/>
      <c r="L827" s="4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3"/>
      <c r="L828" s="4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3"/>
      <c r="L829" s="4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3"/>
      <c r="L830" s="4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3"/>
      <c r="L831" s="4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3"/>
      <c r="L832" s="4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3"/>
      <c r="L833" s="4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3"/>
      <c r="L834" s="4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3"/>
      <c r="L835" s="4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3"/>
      <c r="L836" s="4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3"/>
      <c r="L837" s="4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3"/>
      <c r="L838" s="4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3"/>
      <c r="L839" s="4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3"/>
      <c r="L840" s="4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3"/>
      <c r="L841" s="4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3"/>
      <c r="L842" s="4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3"/>
      <c r="L843" s="4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3"/>
      <c r="L844" s="4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3"/>
      <c r="L845" s="4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3"/>
      <c r="L846" s="4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3"/>
      <c r="L847" s="4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3"/>
      <c r="L848" s="4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3"/>
      <c r="L849" s="4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3"/>
      <c r="L850" s="4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3"/>
      <c r="L851" s="4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3"/>
      <c r="L852" s="4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3"/>
      <c r="L853" s="4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3"/>
      <c r="L854" s="4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3"/>
      <c r="L855" s="4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3"/>
      <c r="L856" s="4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3"/>
      <c r="L857" s="4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3"/>
      <c r="L858" s="4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3"/>
      <c r="L859" s="4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3"/>
      <c r="L860" s="4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3"/>
      <c r="L861" s="4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3"/>
      <c r="L862" s="4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3"/>
      <c r="L863" s="4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3"/>
      <c r="L864" s="4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3"/>
      <c r="L865" s="4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3"/>
      <c r="L866" s="4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3"/>
      <c r="L867" s="4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3"/>
      <c r="L868" s="4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3"/>
      <c r="L869" s="4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3"/>
      <c r="L870" s="4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3"/>
      <c r="L871" s="4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3"/>
      <c r="L872" s="4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2"/>
      <c r="D873" s="2"/>
      <c r="E873" s="2"/>
      <c r="F873" s="2"/>
      <c r="G873" s="2"/>
      <c r="H873" s="2"/>
      <c r="I873" s="2"/>
      <c r="J873" s="2"/>
      <c r="K873" s="3"/>
      <c r="L873" s="4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2"/>
      <c r="D874" s="2"/>
      <c r="E874" s="2"/>
      <c r="F874" s="2"/>
      <c r="G874" s="2"/>
      <c r="H874" s="2"/>
      <c r="I874" s="2"/>
      <c r="J874" s="2"/>
      <c r="K874" s="3"/>
      <c r="L874" s="4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2"/>
      <c r="D875" s="2"/>
      <c r="E875" s="2"/>
      <c r="F875" s="2"/>
      <c r="G875" s="2"/>
      <c r="H875" s="2"/>
      <c r="I875" s="2"/>
      <c r="J875" s="2"/>
      <c r="K875" s="3"/>
      <c r="L875" s="4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2"/>
      <c r="D876" s="2"/>
      <c r="E876" s="2"/>
      <c r="F876" s="2"/>
      <c r="G876" s="2"/>
      <c r="H876" s="2"/>
      <c r="I876" s="2"/>
      <c r="J876" s="2"/>
      <c r="K876" s="3"/>
      <c r="L876" s="4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2"/>
      <c r="D877" s="2"/>
      <c r="E877" s="2"/>
      <c r="F877" s="2"/>
      <c r="G877" s="2"/>
      <c r="H877" s="2"/>
      <c r="I877" s="2"/>
      <c r="J877" s="2"/>
      <c r="K877" s="3"/>
      <c r="L877" s="4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2"/>
      <c r="D878" s="2"/>
      <c r="E878" s="2"/>
      <c r="F878" s="2"/>
      <c r="G878" s="2"/>
      <c r="H878" s="2"/>
      <c r="I878" s="2"/>
      <c r="J878" s="2"/>
      <c r="K878" s="3"/>
      <c r="L878" s="4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2"/>
      <c r="D879" s="2"/>
      <c r="E879" s="2"/>
      <c r="F879" s="2"/>
      <c r="G879" s="2"/>
      <c r="H879" s="2"/>
      <c r="I879" s="2"/>
      <c r="J879" s="2"/>
      <c r="K879" s="3"/>
      <c r="L879" s="4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2"/>
      <c r="D880" s="2"/>
      <c r="E880" s="2"/>
      <c r="F880" s="2"/>
      <c r="G880" s="2"/>
      <c r="H880" s="2"/>
      <c r="I880" s="2"/>
      <c r="J880" s="2"/>
      <c r="K880" s="3"/>
      <c r="L880" s="4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3"/>
      <c r="L881" s="4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3"/>
      <c r="L882" s="4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2"/>
      <c r="D883" s="2"/>
      <c r="E883" s="2"/>
      <c r="F883" s="2"/>
      <c r="G883" s="2"/>
      <c r="H883" s="2"/>
      <c r="I883" s="2"/>
      <c r="J883" s="2"/>
      <c r="K883" s="3"/>
      <c r="L883" s="4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2"/>
      <c r="D884" s="2"/>
      <c r="E884" s="2"/>
      <c r="F884" s="2"/>
      <c r="G884" s="2"/>
      <c r="H884" s="2"/>
      <c r="I884" s="2"/>
      <c r="J884" s="2"/>
      <c r="K884" s="3"/>
      <c r="L884" s="4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2"/>
      <c r="D885" s="2"/>
      <c r="E885" s="2"/>
      <c r="F885" s="2"/>
      <c r="G885" s="2"/>
      <c r="H885" s="2"/>
      <c r="I885" s="2"/>
      <c r="J885" s="2"/>
      <c r="K885" s="3"/>
      <c r="L885" s="4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2"/>
      <c r="D886" s="2"/>
      <c r="E886" s="2"/>
      <c r="F886" s="2"/>
      <c r="G886" s="2"/>
      <c r="H886" s="2"/>
      <c r="I886" s="2"/>
      <c r="J886" s="2"/>
      <c r="K886" s="3"/>
      <c r="L886" s="4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2"/>
      <c r="D887" s="2"/>
      <c r="E887" s="2"/>
      <c r="F887" s="2"/>
      <c r="G887" s="2"/>
      <c r="H887" s="2"/>
      <c r="I887" s="2"/>
      <c r="J887" s="2"/>
      <c r="K887" s="3"/>
      <c r="L887" s="4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2"/>
      <c r="D888" s="2"/>
      <c r="E888" s="2"/>
      <c r="F888" s="2"/>
      <c r="G888" s="2"/>
      <c r="H888" s="2"/>
      <c r="I888" s="2"/>
      <c r="J888" s="2"/>
      <c r="K888" s="3"/>
      <c r="L888" s="4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2"/>
      <c r="D889" s="2"/>
      <c r="E889" s="2"/>
      <c r="F889" s="2"/>
      <c r="G889" s="2"/>
      <c r="H889" s="2"/>
      <c r="I889" s="2"/>
      <c r="J889" s="2"/>
      <c r="K889" s="3"/>
      <c r="L889" s="4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2"/>
      <c r="D890" s="2"/>
      <c r="E890" s="2"/>
      <c r="F890" s="2"/>
      <c r="G890" s="2"/>
      <c r="H890" s="2"/>
      <c r="I890" s="2"/>
      <c r="J890" s="2"/>
      <c r="K890" s="3"/>
      <c r="L890" s="4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2"/>
      <c r="D891" s="2"/>
      <c r="E891" s="2"/>
      <c r="F891" s="2"/>
      <c r="G891" s="2"/>
      <c r="H891" s="2"/>
      <c r="I891" s="2"/>
      <c r="J891" s="2"/>
      <c r="K891" s="3"/>
      <c r="L891" s="4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2"/>
      <c r="D892" s="2"/>
      <c r="E892" s="2"/>
      <c r="F892" s="2"/>
      <c r="G892" s="2"/>
      <c r="H892" s="2"/>
      <c r="I892" s="2"/>
      <c r="J892" s="2"/>
      <c r="K892" s="3"/>
      <c r="L892" s="4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2"/>
      <c r="D893" s="2"/>
      <c r="E893" s="2"/>
      <c r="F893" s="2"/>
      <c r="G893" s="2"/>
      <c r="H893" s="2"/>
      <c r="I893" s="2"/>
      <c r="J893" s="2"/>
      <c r="K893" s="3"/>
      <c r="L893" s="4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2"/>
      <c r="D894" s="2"/>
      <c r="E894" s="2"/>
      <c r="F894" s="2"/>
      <c r="G894" s="2"/>
      <c r="H894" s="2"/>
      <c r="I894" s="2"/>
      <c r="J894" s="2"/>
      <c r="K894" s="3"/>
      <c r="L894" s="4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2"/>
      <c r="D895" s="2"/>
      <c r="E895" s="2"/>
      <c r="F895" s="2"/>
      <c r="G895" s="2"/>
      <c r="H895" s="2"/>
      <c r="I895" s="2"/>
      <c r="J895" s="2"/>
      <c r="K895" s="3"/>
      <c r="L895" s="4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2"/>
      <c r="D896" s="2"/>
      <c r="E896" s="2"/>
      <c r="F896" s="2"/>
      <c r="G896" s="2"/>
      <c r="H896" s="2"/>
      <c r="I896" s="2"/>
      <c r="J896" s="2"/>
      <c r="K896" s="3"/>
      <c r="L896" s="4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2"/>
      <c r="D897" s="2"/>
      <c r="E897" s="2"/>
      <c r="F897" s="2"/>
      <c r="G897" s="2"/>
      <c r="H897" s="2"/>
      <c r="I897" s="2"/>
      <c r="J897" s="2"/>
      <c r="K897" s="3"/>
      <c r="L897" s="4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2"/>
      <c r="D898" s="2"/>
      <c r="E898" s="2"/>
      <c r="F898" s="2"/>
      <c r="G898" s="2"/>
      <c r="H898" s="2"/>
      <c r="I898" s="2"/>
      <c r="J898" s="2"/>
      <c r="K898" s="3"/>
      <c r="L898" s="4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2"/>
      <c r="D899" s="2"/>
      <c r="E899" s="2"/>
      <c r="F899" s="2"/>
      <c r="G899" s="2"/>
      <c r="H899" s="2"/>
      <c r="I899" s="2"/>
      <c r="J899" s="2"/>
      <c r="K899" s="3"/>
      <c r="L899" s="4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2"/>
      <c r="D900" s="2"/>
      <c r="E900" s="2"/>
      <c r="F900" s="2"/>
      <c r="G900" s="2"/>
      <c r="H900" s="2"/>
      <c r="I900" s="2"/>
      <c r="J900" s="2"/>
      <c r="K900" s="3"/>
      <c r="L900" s="4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2"/>
      <c r="D901" s="2"/>
      <c r="E901" s="2"/>
      <c r="F901" s="2"/>
      <c r="G901" s="2"/>
      <c r="H901" s="2"/>
      <c r="I901" s="2"/>
      <c r="J901" s="2"/>
      <c r="K901" s="3"/>
      <c r="L901" s="4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2"/>
      <c r="D902" s="2"/>
      <c r="E902" s="2"/>
      <c r="F902" s="2"/>
      <c r="G902" s="2"/>
      <c r="H902" s="2"/>
      <c r="I902" s="2"/>
      <c r="J902" s="2"/>
      <c r="K902" s="3"/>
      <c r="L902" s="4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2"/>
      <c r="D903" s="2"/>
      <c r="E903" s="2"/>
      <c r="F903" s="2"/>
      <c r="G903" s="2"/>
      <c r="H903" s="2"/>
      <c r="I903" s="2"/>
      <c r="J903" s="2"/>
      <c r="K903" s="3"/>
      <c r="L903" s="4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3"/>
      <c r="L904" s="4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2"/>
      <c r="D905" s="2"/>
      <c r="E905" s="2"/>
      <c r="F905" s="2"/>
      <c r="G905" s="2"/>
      <c r="H905" s="2"/>
      <c r="I905" s="2"/>
      <c r="J905" s="2"/>
      <c r="K905" s="3"/>
      <c r="L905" s="4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2"/>
      <c r="D906" s="2"/>
      <c r="E906" s="2"/>
      <c r="F906" s="2"/>
      <c r="G906" s="2"/>
      <c r="H906" s="2"/>
      <c r="I906" s="2"/>
      <c r="J906" s="2"/>
      <c r="K906" s="3"/>
      <c r="L906" s="4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2"/>
      <c r="D907" s="2"/>
      <c r="E907" s="2"/>
      <c r="F907" s="2"/>
      <c r="G907" s="2"/>
      <c r="H907" s="2"/>
      <c r="I907" s="2"/>
      <c r="J907" s="2"/>
      <c r="K907" s="3"/>
      <c r="L907" s="4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2"/>
      <c r="D908" s="2"/>
      <c r="E908" s="2"/>
      <c r="F908" s="2"/>
      <c r="G908" s="2"/>
      <c r="H908" s="2"/>
      <c r="I908" s="2"/>
      <c r="J908" s="2"/>
      <c r="K908" s="3"/>
      <c r="L908" s="4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2"/>
      <c r="D909" s="2"/>
      <c r="E909" s="2"/>
      <c r="F909" s="2"/>
      <c r="G909" s="2"/>
      <c r="H909" s="2"/>
      <c r="I909" s="2"/>
      <c r="J909" s="2"/>
      <c r="K909" s="3"/>
      <c r="L909" s="4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3"/>
      <c r="L910" s="4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2"/>
      <c r="D911" s="2"/>
      <c r="E911" s="2"/>
      <c r="F911" s="2"/>
      <c r="G911" s="2"/>
      <c r="H911" s="2"/>
      <c r="I911" s="2"/>
      <c r="J911" s="2"/>
      <c r="K911" s="3"/>
      <c r="L911" s="4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2"/>
      <c r="D912" s="2"/>
      <c r="E912" s="2"/>
      <c r="F912" s="2"/>
      <c r="G912" s="2"/>
      <c r="H912" s="2"/>
      <c r="I912" s="2"/>
      <c r="J912" s="2"/>
      <c r="K912" s="3"/>
      <c r="L912" s="4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2"/>
      <c r="D913" s="2"/>
      <c r="E913" s="2"/>
      <c r="F913" s="2"/>
      <c r="G913" s="2"/>
      <c r="H913" s="2"/>
      <c r="I913" s="2"/>
      <c r="J913" s="2"/>
      <c r="K913" s="3"/>
      <c r="L913" s="4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2"/>
      <c r="D914" s="2"/>
      <c r="E914" s="2"/>
      <c r="F914" s="2"/>
      <c r="G914" s="2"/>
      <c r="H914" s="2"/>
      <c r="I914" s="2"/>
      <c r="J914" s="2"/>
      <c r="K914" s="3"/>
      <c r="L914" s="4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2"/>
      <c r="D915" s="2"/>
      <c r="E915" s="2"/>
      <c r="F915" s="2"/>
      <c r="G915" s="2"/>
      <c r="H915" s="2"/>
      <c r="I915" s="2"/>
      <c r="J915" s="2"/>
      <c r="K915" s="3"/>
      <c r="L915" s="4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2"/>
      <c r="D916" s="2"/>
      <c r="E916" s="2"/>
      <c r="F916" s="2"/>
      <c r="G916" s="2"/>
      <c r="H916" s="2"/>
      <c r="I916" s="2"/>
      <c r="J916" s="2"/>
      <c r="K916" s="3"/>
      <c r="L916" s="4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2"/>
      <c r="D917" s="2"/>
      <c r="E917" s="2"/>
      <c r="F917" s="2"/>
      <c r="G917" s="2"/>
      <c r="H917" s="2"/>
      <c r="I917" s="2"/>
      <c r="J917" s="2"/>
      <c r="K917" s="3"/>
      <c r="L917" s="4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2"/>
      <c r="D918" s="2"/>
      <c r="E918" s="2"/>
      <c r="F918" s="2"/>
      <c r="G918" s="2"/>
      <c r="H918" s="2"/>
      <c r="I918" s="2"/>
      <c r="J918" s="2"/>
      <c r="K918" s="3"/>
      <c r="L918" s="4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2"/>
      <c r="D919" s="2"/>
      <c r="E919" s="2"/>
      <c r="F919" s="2"/>
      <c r="G919" s="2"/>
      <c r="H919" s="2"/>
      <c r="I919" s="2"/>
      <c r="J919" s="2"/>
      <c r="K919" s="3"/>
      <c r="L919" s="4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2"/>
      <c r="D920" s="2"/>
      <c r="E920" s="2"/>
      <c r="F920" s="2"/>
      <c r="G920" s="2"/>
      <c r="H920" s="2"/>
      <c r="I920" s="2"/>
      <c r="J920" s="2"/>
      <c r="K920" s="3"/>
      <c r="L920" s="4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2"/>
      <c r="D921" s="2"/>
      <c r="E921" s="2"/>
      <c r="F921" s="2"/>
      <c r="G921" s="2"/>
      <c r="H921" s="2"/>
      <c r="I921" s="2"/>
      <c r="J921" s="2"/>
      <c r="K921" s="3"/>
      <c r="L921" s="4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2"/>
      <c r="D922" s="2"/>
      <c r="E922" s="2"/>
      <c r="F922" s="2"/>
      <c r="G922" s="2"/>
      <c r="H922" s="2"/>
      <c r="I922" s="2"/>
      <c r="J922" s="2"/>
      <c r="K922" s="3"/>
      <c r="L922" s="4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2"/>
      <c r="D923" s="2"/>
      <c r="E923" s="2"/>
      <c r="F923" s="2"/>
      <c r="G923" s="2"/>
      <c r="H923" s="2"/>
      <c r="I923" s="2"/>
      <c r="J923" s="2"/>
      <c r="K923" s="3"/>
      <c r="L923" s="4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2"/>
      <c r="D924" s="2"/>
      <c r="E924" s="2"/>
      <c r="F924" s="2"/>
      <c r="G924" s="2"/>
      <c r="H924" s="2"/>
      <c r="I924" s="2"/>
      <c r="J924" s="2"/>
      <c r="K924" s="3"/>
      <c r="L924" s="4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2"/>
      <c r="D925" s="2"/>
      <c r="E925" s="2"/>
      <c r="F925" s="2"/>
      <c r="G925" s="2"/>
      <c r="H925" s="2"/>
      <c r="I925" s="2"/>
      <c r="J925" s="2"/>
      <c r="K925" s="3"/>
      <c r="L925" s="4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2"/>
      <c r="D926" s="2"/>
      <c r="E926" s="2"/>
      <c r="F926" s="2"/>
      <c r="G926" s="2"/>
      <c r="H926" s="2"/>
      <c r="I926" s="2"/>
      <c r="J926" s="2"/>
      <c r="K926" s="3"/>
      <c r="L926" s="4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2"/>
      <c r="D927" s="2"/>
      <c r="E927" s="2"/>
      <c r="F927" s="2"/>
      <c r="G927" s="2"/>
      <c r="H927" s="2"/>
      <c r="I927" s="2"/>
      <c r="J927" s="2"/>
      <c r="K927" s="3"/>
      <c r="L927" s="4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2"/>
      <c r="D928" s="2"/>
      <c r="E928" s="2"/>
      <c r="F928" s="2"/>
      <c r="G928" s="2"/>
      <c r="H928" s="2"/>
      <c r="I928" s="2"/>
      <c r="J928" s="2"/>
      <c r="K928" s="3"/>
      <c r="L928" s="4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2"/>
      <c r="D929" s="2"/>
      <c r="E929" s="2"/>
      <c r="F929" s="2"/>
      <c r="G929" s="2"/>
      <c r="H929" s="2"/>
      <c r="I929" s="2"/>
      <c r="J929" s="2"/>
      <c r="K929" s="3"/>
      <c r="L929" s="4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3"/>
      <c r="L930" s="4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3"/>
      <c r="L931" s="4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2"/>
      <c r="D932" s="2"/>
      <c r="E932" s="2"/>
      <c r="F932" s="2"/>
      <c r="G932" s="2"/>
      <c r="H932" s="2"/>
      <c r="I932" s="2"/>
      <c r="J932" s="2"/>
      <c r="K932" s="3"/>
      <c r="L932" s="4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2"/>
      <c r="D933" s="2"/>
      <c r="E933" s="2"/>
      <c r="F933" s="2"/>
      <c r="G933" s="2"/>
      <c r="H933" s="2"/>
      <c r="I933" s="2"/>
      <c r="J933" s="2"/>
      <c r="K933" s="3"/>
      <c r="L933" s="4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2"/>
      <c r="D934" s="2"/>
      <c r="E934" s="2"/>
      <c r="F934" s="2"/>
      <c r="G934" s="2"/>
      <c r="H934" s="2"/>
      <c r="I934" s="2"/>
      <c r="J934" s="2"/>
      <c r="K934" s="3"/>
      <c r="L934" s="4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2"/>
      <c r="D935" s="2"/>
      <c r="E935" s="2"/>
      <c r="F935" s="2"/>
      <c r="G935" s="2"/>
      <c r="H935" s="2"/>
      <c r="I935" s="2"/>
      <c r="J935" s="2"/>
      <c r="K935" s="3"/>
      <c r="L935" s="4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2"/>
      <c r="D936" s="2"/>
      <c r="E936" s="2"/>
      <c r="F936" s="2"/>
      <c r="G936" s="2"/>
      <c r="H936" s="2"/>
      <c r="I936" s="2"/>
      <c r="J936" s="2"/>
      <c r="K936" s="3"/>
      <c r="L936" s="4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2"/>
      <c r="D937" s="2"/>
      <c r="E937" s="2"/>
      <c r="F937" s="2"/>
      <c r="G937" s="2"/>
      <c r="H937" s="2"/>
      <c r="I937" s="2"/>
      <c r="J937" s="2"/>
      <c r="K937" s="3"/>
      <c r="L937" s="4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2"/>
      <c r="D938" s="2"/>
      <c r="E938" s="2"/>
      <c r="F938" s="2"/>
      <c r="G938" s="2"/>
      <c r="H938" s="2"/>
      <c r="I938" s="2"/>
      <c r="J938" s="2"/>
      <c r="K938" s="3"/>
      <c r="L938" s="4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2"/>
      <c r="D939" s="2"/>
      <c r="E939" s="2"/>
      <c r="F939" s="2"/>
      <c r="G939" s="2"/>
      <c r="H939" s="2"/>
      <c r="I939" s="2"/>
      <c r="J939" s="2"/>
      <c r="K939" s="3"/>
      <c r="L939" s="4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2"/>
      <c r="D940" s="2"/>
      <c r="E940" s="2"/>
      <c r="F940" s="2"/>
      <c r="G940" s="2"/>
      <c r="H940" s="2"/>
      <c r="I940" s="2"/>
      <c r="J940" s="2"/>
      <c r="K940" s="3"/>
      <c r="L940" s="4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2"/>
      <c r="D941" s="2"/>
      <c r="E941" s="2"/>
      <c r="F941" s="2"/>
      <c r="G941" s="2"/>
      <c r="H941" s="2"/>
      <c r="I941" s="2"/>
      <c r="J941" s="2"/>
      <c r="K941" s="3"/>
      <c r="L941" s="4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2"/>
      <c r="D942" s="2"/>
      <c r="E942" s="2"/>
      <c r="F942" s="2"/>
      <c r="G942" s="2"/>
      <c r="H942" s="2"/>
      <c r="I942" s="2"/>
      <c r="J942" s="2"/>
      <c r="K942" s="3"/>
      <c r="L942" s="4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2"/>
      <c r="D943" s="2"/>
      <c r="E943" s="2"/>
      <c r="F943" s="2"/>
      <c r="G943" s="2"/>
      <c r="H943" s="2"/>
      <c r="I943" s="2"/>
      <c r="J943" s="2"/>
      <c r="K943" s="3"/>
      <c r="L943" s="4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2"/>
      <c r="D944" s="2"/>
      <c r="E944" s="2"/>
      <c r="F944" s="2"/>
      <c r="G944" s="2"/>
      <c r="H944" s="2"/>
      <c r="I944" s="2"/>
      <c r="J944" s="2"/>
      <c r="K944" s="3"/>
      <c r="L944" s="4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2"/>
      <c r="D945" s="2"/>
      <c r="E945" s="2"/>
      <c r="F945" s="2"/>
      <c r="G945" s="2"/>
      <c r="H945" s="2"/>
      <c r="I945" s="2"/>
      <c r="J945" s="2"/>
      <c r="K945" s="3"/>
      <c r="L945" s="4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2"/>
      <c r="D946" s="2"/>
      <c r="E946" s="2"/>
      <c r="F946" s="2"/>
      <c r="G946" s="2"/>
      <c r="H946" s="2"/>
      <c r="I946" s="2"/>
      <c r="J946" s="2"/>
      <c r="K946" s="3"/>
      <c r="L946" s="4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2"/>
      <c r="D947" s="2"/>
      <c r="E947" s="2"/>
      <c r="F947" s="2"/>
      <c r="G947" s="2"/>
      <c r="H947" s="2"/>
      <c r="I947" s="2"/>
      <c r="J947" s="2"/>
      <c r="K947" s="3"/>
      <c r="L947" s="4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2"/>
      <c r="D948" s="2"/>
      <c r="E948" s="2"/>
      <c r="F948" s="2"/>
      <c r="G948" s="2"/>
      <c r="H948" s="2"/>
      <c r="I948" s="2"/>
      <c r="J948" s="2"/>
      <c r="K948" s="3"/>
      <c r="L948" s="4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2"/>
      <c r="D949" s="2"/>
      <c r="E949" s="2"/>
      <c r="F949" s="2"/>
      <c r="G949" s="2"/>
      <c r="H949" s="2"/>
      <c r="I949" s="2"/>
      <c r="J949" s="2"/>
      <c r="K949" s="3"/>
      <c r="L949" s="4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2"/>
      <c r="D950" s="2"/>
      <c r="E950" s="2"/>
      <c r="F950" s="2"/>
      <c r="G950" s="2"/>
      <c r="H950" s="2"/>
      <c r="I950" s="2"/>
      <c r="J950" s="2"/>
      <c r="K950" s="3"/>
      <c r="L950" s="4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2"/>
      <c r="D951" s="2"/>
      <c r="E951" s="2"/>
      <c r="F951" s="2"/>
      <c r="G951" s="2"/>
      <c r="H951" s="2"/>
      <c r="I951" s="2"/>
      <c r="J951" s="2"/>
      <c r="K951" s="3"/>
      <c r="L951" s="4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2"/>
      <c r="D952" s="2"/>
      <c r="E952" s="2"/>
      <c r="F952" s="2"/>
      <c r="G952" s="2"/>
      <c r="H952" s="2"/>
      <c r="I952" s="2"/>
      <c r="J952" s="2"/>
      <c r="K952" s="3"/>
      <c r="L952" s="4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2"/>
      <c r="D953" s="2"/>
      <c r="E953" s="2"/>
      <c r="F953" s="2"/>
      <c r="G953" s="2"/>
      <c r="H953" s="2"/>
      <c r="I953" s="2"/>
      <c r="J953" s="2"/>
      <c r="K953" s="3"/>
      <c r="L953" s="4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2"/>
      <c r="D954" s="2"/>
      <c r="E954" s="2"/>
      <c r="F954" s="2"/>
      <c r="G954" s="2"/>
      <c r="H954" s="2"/>
      <c r="I954" s="2"/>
      <c r="J954" s="2"/>
      <c r="K954" s="3"/>
      <c r="L954" s="4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2"/>
      <c r="D955" s="2"/>
      <c r="E955" s="2"/>
      <c r="F955" s="2"/>
      <c r="G955" s="2"/>
      <c r="H955" s="2"/>
      <c r="I955" s="2"/>
      <c r="J955" s="2"/>
      <c r="K955" s="3"/>
      <c r="L955" s="4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2"/>
      <c r="D956" s="2"/>
      <c r="E956" s="2"/>
      <c r="F956" s="2"/>
      <c r="G956" s="2"/>
      <c r="H956" s="2"/>
      <c r="I956" s="2"/>
      <c r="J956" s="2"/>
      <c r="K956" s="3"/>
      <c r="L956" s="4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2"/>
      <c r="D957" s="2"/>
      <c r="E957" s="2"/>
      <c r="F957" s="2"/>
      <c r="G957" s="2"/>
      <c r="H957" s="2"/>
      <c r="I957" s="2"/>
      <c r="J957" s="2"/>
      <c r="K957" s="3"/>
      <c r="L957" s="4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2"/>
      <c r="D958" s="2"/>
      <c r="E958" s="2"/>
      <c r="F958" s="2"/>
      <c r="G958" s="2"/>
      <c r="H958" s="2"/>
      <c r="I958" s="2"/>
      <c r="J958" s="2"/>
      <c r="K958" s="3"/>
      <c r="L958" s="4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2"/>
      <c r="D959" s="2"/>
      <c r="E959" s="2"/>
      <c r="F959" s="2"/>
      <c r="G959" s="2"/>
      <c r="H959" s="2"/>
      <c r="I959" s="2"/>
      <c r="J959" s="2"/>
      <c r="K959" s="3"/>
      <c r="L959" s="4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2"/>
      <c r="D960" s="2"/>
      <c r="E960" s="2"/>
      <c r="F960" s="2"/>
      <c r="G960" s="2"/>
      <c r="H960" s="2"/>
      <c r="I960" s="2"/>
      <c r="J960" s="2"/>
      <c r="K960" s="3"/>
      <c r="L960" s="4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2"/>
      <c r="D961" s="2"/>
      <c r="E961" s="2"/>
      <c r="F961" s="2"/>
      <c r="G961" s="2"/>
      <c r="H961" s="2"/>
      <c r="I961" s="2"/>
      <c r="J961" s="2"/>
      <c r="K961" s="3"/>
      <c r="L961" s="4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2"/>
      <c r="D962" s="2"/>
      <c r="E962" s="2"/>
      <c r="F962" s="2"/>
      <c r="G962" s="2"/>
      <c r="H962" s="2"/>
      <c r="I962" s="2"/>
      <c r="J962" s="2"/>
      <c r="K962" s="3"/>
      <c r="L962" s="4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2"/>
      <c r="D963" s="2"/>
      <c r="E963" s="2"/>
      <c r="F963" s="2"/>
      <c r="G963" s="2"/>
      <c r="H963" s="2"/>
      <c r="I963" s="2"/>
      <c r="J963" s="2"/>
      <c r="K963" s="3"/>
      <c r="L963" s="4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2"/>
      <c r="D964" s="2"/>
      <c r="E964" s="2"/>
      <c r="F964" s="2"/>
      <c r="G964" s="2"/>
      <c r="H964" s="2"/>
      <c r="I964" s="2"/>
      <c r="J964" s="2"/>
      <c r="K964" s="3"/>
      <c r="L964" s="4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2"/>
      <c r="D965" s="2"/>
      <c r="E965" s="2"/>
      <c r="F965" s="2"/>
      <c r="G965" s="2"/>
      <c r="H965" s="2"/>
      <c r="I965" s="2"/>
      <c r="J965" s="2"/>
      <c r="K965" s="3"/>
      <c r="L965" s="4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2"/>
      <c r="D966" s="2"/>
      <c r="E966" s="2"/>
      <c r="F966" s="2"/>
      <c r="G966" s="2"/>
      <c r="H966" s="2"/>
      <c r="I966" s="2"/>
      <c r="J966" s="2"/>
      <c r="K966" s="3"/>
      <c r="L966" s="4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2"/>
      <c r="D967" s="2"/>
      <c r="E967" s="2"/>
      <c r="F967" s="2"/>
      <c r="G967" s="2"/>
      <c r="H967" s="2"/>
      <c r="I967" s="2"/>
      <c r="J967" s="2"/>
      <c r="K967" s="3"/>
      <c r="L967" s="4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2"/>
      <c r="D968" s="2"/>
      <c r="E968" s="2"/>
      <c r="F968" s="2"/>
      <c r="G968" s="2"/>
      <c r="H968" s="2"/>
      <c r="I968" s="2"/>
      <c r="J968" s="2"/>
      <c r="K968" s="3"/>
      <c r="L968" s="4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2"/>
      <c r="D969" s="2"/>
      <c r="E969" s="2"/>
      <c r="F969" s="2"/>
      <c r="G969" s="2"/>
      <c r="H969" s="2"/>
      <c r="I969" s="2"/>
      <c r="J969" s="2"/>
      <c r="K969" s="3"/>
      <c r="L969" s="4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2"/>
      <c r="D970" s="2"/>
      <c r="E970" s="2"/>
      <c r="F970" s="2"/>
      <c r="G970" s="2"/>
      <c r="H970" s="2"/>
      <c r="I970" s="2"/>
      <c r="J970" s="2"/>
      <c r="K970" s="3"/>
      <c r="L970" s="4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2"/>
      <c r="D971" s="2"/>
      <c r="E971" s="2"/>
      <c r="F971" s="2"/>
      <c r="G971" s="2"/>
      <c r="H971" s="2"/>
      <c r="I971" s="2"/>
      <c r="J971" s="2"/>
      <c r="K971" s="3"/>
      <c r="L971" s="4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2"/>
      <c r="D972" s="2"/>
      <c r="E972" s="2"/>
      <c r="F972" s="2"/>
      <c r="G972" s="2"/>
      <c r="H972" s="2"/>
      <c r="I972" s="2"/>
      <c r="J972" s="2"/>
      <c r="K972" s="3"/>
      <c r="L972" s="4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2"/>
      <c r="D973" s="2"/>
      <c r="E973" s="2"/>
      <c r="F973" s="2"/>
      <c r="G973" s="2"/>
      <c r="H973" s="2"/>
      <c r="I973" s="2"/>
      <c r="J973" s="2"/>
      <c r="K973" s="3"/>
      <c r="L973" s="4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2"/>
      <c r="D974" s="2"/>
      <c r="E974" s="2"/>
      <c r="F974" s="2"/>
      <c r="G974" s="2"/>
      <c r="H974" s="2"/>
      <c r="I974" s="2"/>
      <c r="J974" s="2"/>
      <c r="K974" s="3"/>
      <c r="L974" s="4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2"/>
      <c r="D975" s="2"/>
      <c r="E975" s="2"/>
      <c r="F975" s="2"/>
      <c r="G975" s="2"/>
      <c r="H975" s="2"/>
      <c r="I975" s="2"/>
      <c r="J975" s="2"/>
      <c r="K975" s="3"/>
      <c r="L975" s="4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2"/>
      <c r="D976" s="2"/>
      <c r="E976" s="2"/>
      <c r="F976" s="2"/>
      <c r="G976" s="2"/>
      <c r="H976" s="2"/>
      <c r="I976" s="2"/>
      <c r="J976" s="2"/>
      <c r="K976" s="3"/>
      <c r="L976" s="4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2"/>
      <c r="D977" s="2"/>
      <c r="E977" s="2"/>
      <c r="F977" s="2"/>
      <c r="G977" s="2"/>
      <c r="H977" s="2"/>
      <c r="I977" s="2"/>
      <c r="J977" s="2"/>
      <c r="K977" s="3"/>
      <c r="L977" s="4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2"/>
      <c r="D978" s="2"/>
      <c r="E978" s="2"/>
      <c r="F978" s="2"/>
      <c r="G978" s="2"/>
      <c r="H978" s="2"/>
      <c r="I978" s="2"/>
      <c r="J978" s="2"/>
      <c r="K978" s="3"/>
      <c r="L978" s="4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2"/>
      <c r="D979" s="2"/>
      <c r="E979" s="2"/>
      <c r="F979" s="2"/>
      <c r="G979" s="2"/>
      <c r="H979" s="2"/>
      <c r="I979" s="2"/>
      <c r="J979" s="2"/>
      <c r="K979" s="3"/>
      <c r="L979" s="4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2"/>
      <c r="D980" s="2"/>
      <c r="E980" s="2"/>
      <c r="F980" s="2"/>
      <c r="G980" s="2"/>
      <c r="H980" s="2"/>
      <c r="I980" s="2"/>
      <c r="J980" s="2"/>
      <c r="K980" s="3"/>
      <c r="L980" s="4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2"/>
      <c r="D981" s="2"/>
      <c r="E981" s="2"/>
      <c r="F981" s="2"/>
      <c r="G981" s="2"/>
      <c r="H981" s="2"/>
      <c r="I981" s="2"/>
      <c r="J981" s="2"/>
      <c r="K981" s="3"/>
      <c r="L981" s="4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2"/>
      <c r="D982" s="2"/>
      <c r="E982" s="2"/>
      <c r="F982" s="2"/>
      <c r="G982" s="2"/>
      <c r="H982" s="2"/>
      <c r="I982" s="2"/>
      <c r="J982" s="2"/>
      <c r="K982" s="3"/>
      <c r="L982" s="4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2"/>
      <c r="D983" s="2"/>
      <c r="E983" s="2"/>
      <c r="F983" s="2"/>
      <c r="G983" s="2"/>
      <c r="H983" s="2"/>
      <c r="I983" s="2"/>
      <c r="J983" s="2"/>
      <c r="K983" s="3"/>
      <c r="L983" s="4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2"/>
      <c r="D984" s="2"/>
      <c r="E984" s="2"/>
      <c r="F984" s="2"/>
      <c r="G984" s="2"/>
      <c r="H984" s="2"/>
      <c r="I984" s="2"/>
      <c r="J984" s="2"/>
      <c r="K984" s="3"/>
      <c r="L984" s="4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2"/>
      <c r="D985" s="2"/>
      <c r="E985" s="2"/>
      <c r="F985" s="2"/>
      <c r="G985" s="2"/>
      <c r="H985" s="2"/>
      <c r="I985" s="2"/>
      <c r="J985" s="2"/>
      <c r="K985" s="3"/>
      <c r="L985" s="4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2"/>
      <c r="D986" s="2"/>
      <c r="E986" s="2"/>
      <c r="F986" s="2"/>
      <c r="G986" s="2"/>
      <c r="H986" s="2"/>
      <c r="I986" s="2"/>
      <c r="J986" s="2"/>
      <c r="K986" s="3"/>
      <c r="L986" s="4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2"/>
      <c r="D987" s="2"/>
      <c r="E987" s="2"/>
      <c r="F987" s="2"/>
      <c r="G987" s="2"/>
      <c r="H987" s="2"/>
      <c r="I987" s="2"/>
      <c r="J987" s="2"/>
      <c r="K987" s="3"/>
      <c r="L987" s="4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2"/>
      <c r="D988" s="2"/>
      <c r="E988" s="2"/>
      <c r="F988" s="2"/>
      <c r="G988" s="2"/>
      <c r="H988" s="2"/>
      <c r="I988" s="2"/>
      <c r="J988" s="2"/>
      <c r="K988" s="3"/>
      <c r="L988" s="4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2"/>
      <c r="D989" s="2"/>
      <c r="E989" s="2"/>
      <c r="F989" s="2"/>
      <c r="G989" s="2"/>
      <c r="H989" s="2"/>
      <c r="I989" s="2"/>
      <c r="J989" s="2"/>
      <c r="K989" s="3"/>
      <c r="L989" s="4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2"/>
      <c r="D990" s="2"/>
      <c r="E990" s="2"/>
      <c r="F990" s="2"/>
      <c r="G990" s="2"/>
      <c r="H990" s="2"/>
      <c r="I990" s="2"/>
      <c r="J990" s="2"/>
      <c r="K990" s="3"/>
      <c r="L990" s="4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2"/>
      <c r="D991" s="2"/>
      <c r="E991" s="2"/>
      <c r="F991" s="2"/>
      <c r="G991" s="2"/>
      <c r="H991" s="2"/>
      <c r="I991" s="2"/>
      <c r="J991" s="2"/>
      <c r="K991" s="3"/>
      <c r="L991" s="4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2"/>
      <c r="D992" s="2"/>
      <c r="E992" s="2"/>
      <c r="F992" s="2"/>
      <c r="G992" s="2"/>
      <c r="H992" s="2"/>
      <c r="I992" s="2"/>
      <c r="J992" s="2"/>
      <c r="K992" s="3"/>
      <c r="L992" s="4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2"/>
      <c r="D993" s="2"/>
      <c r="E993" s="2"/>
      <c r="F993" s="2"/>
      <c r="G993" s="2"/>
      <c r="H993" s="2"/>
      <c r="I993" s="2"/>
      <c r="J993" s="2"/>
      <c r="K993" s="3"/>
      <c r="L993" s="4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2"/>
      <c r="D994" s="2"/>
      <c r="E994" s="2"/>
      <c r="F994" s="2"/>
      <c r="G994" s="2"/>
      <c r="H994" s="2"/>
      <c r="I994" s="2"/>
      <c r="J994" s="2"/>
      <c r="K994" s="3"/>
      <c r="L994" s="4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2"/>
      <c r="D995" s="2"/>
      <c r="E995" s="2"/>
      <c r="F995" s="2"/>
      <c r="G995" s="2"/>
      <c r="H995" s="2"/>
      <c r="I995" s="2"/>
      <c r="J995" s="2"/>
      <c r="K995" s="3"/>
      <c r="L995" s="4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2"/>
      <c r="D996" s="2"/>
      <c r="E996" s="2"/>
      <c r="F996" s="2"/>
      <c r="G996" s="2"/>
      <c r="H996" s="2"/>
      <c r="I996" s="2"/>
      <c r="J996" s="2"/>
      <c r="K996" s="3"/>
      <c r="L996" s="4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2"/>
      <c r="D997" s="2"/>
      <c r="E997" s="2"/>
      <c r="F997" s="2"/>
      <c r="G997" s="2"/>
      <c r="H997" s="2"/>
      <c r="I997" s="2"/>
      <c r="J997" s="2"/>
      <c r="K997" s="3"/>
      <c r="L997" s="4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2"/>
      <c r="D998" s="2"/>
      <c r="E998" s="2"/>
      <c r="F998" s="2"/>
      <c r="G998" s="2"/>
      <c r="H998" s="2"/>
      <c r="I998" s="2"/>
      <c r="J998" s="2"/>
      <c r="K998" s="3"/>
      <c r="L998" s="4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2"/>
      <c r="D999" s="2"/>
      <c r="E999" s="2"/>
      <c r="F999" s="2"/>
      <c r="G999" s="2"/>
      <c r="H999" s="2"/>
      <c r="I999" s="2"/>
      <c r="J999" s="2"/>
      <c r="K999" s="3"/>
      <c r="L999" s="4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2"/>
      <c r="D1000" s="2"/>
      <c r="E1000" s="2"/>
      <c r="F1000" s="2"/>
      <c r="G1000" s="2"/>
      <c r="H1000" s="2"/>
      <c r="I1000" s="2"/>
      <c r="J1000" s="2"/>
      <c r="K1000" s="3"/>
      <c r="L1000" s="4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D4:H4"/>
    <mergeCell ref="D5:H5"/>
    <mergeCell ref="D6:H6"/>
    <mergeCell ref="D7:H7"/>
  </mergeCells>
  <printOptions/>
  <pageMargins bottom="0.0" footer="0.0" header="0.0" left="0.0" right="0.0" top="0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2023-02-13T16:10:02Z</dcterms:created>
  <dc:creator>Gisèle Evrard Markovic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0x01010093E8A587217C084ABD4DAF4A19E067D4</vt:lpwstr>
  </property>
  <property fmtid="{D5CDD505-2E9C-101B-9397-08002B2CF9AE}" pid="3" name="MediaServiceImageTags">
    <vt:lpwstr/>
  </property>
</Properties>
</file>