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10" windowWidth="15315" windowHeight="6285"/>
  </bookViews>
  <sheets>
    <sheet name="Kontroll-leht 1" sheetId="2" r:id="rId1"/>
    <sheet name="Kontroll-leht 2" sheetId="1" r:id="rId2"/>
    <sheet name="Kontroll-leht 3" sheetId="4" r:id="rId3"/>
  </sheets>
  <definedNames>
    <definedName name="_xlnm.Print_Titles" localSheetId="1">'Kontroll-leht 2'!$1:$4</definedName>
  </definedNames>
  <calcPr calcId="125725"/>
</workbook>
</file>

<file path=xl/calcChain.xml><?xml version="1.0" encoding="utf-8"?>
<calcChain xmlns="http://schemas.openxmlformats.org/spreadsheetml/2006/main">
  <c r="E2" i="4"/>
  <c r="I2" i="1"/>
  <c r="E6" i="4"/>
  <c r="F6"/>
  <c r="G6"/>
  <c r="E7"/>
  <c r="F7"/>
  <c r="G7"/>
  <c r="E8"/>
  <c r="F8"/>
  <c r="G8"/>
  <c r="E9"/>
  <c r="F9"/>
  <c r="G9"/>
  <c r="E10"/>
  <c r="F10"/>
  <c r="G10"/>
  <c r="D10"/>
  <c r="D9"/>
  <c r="D8"/>
  <c r="D7"/>
  <c r="D6"/>
  <c r="J7" i="1"/>
  <c r="J9"/>
  <c r="J11"/>
  <c r="J12"/>
  <c r="J14"/>
  <c r="J16"/>
  <c r="J18"/>
  <c r="J20"/>
  <c r="J22"/>
  <c r="J23"/>
  <c r="J24"/>
  <c r="J25"/>
  <c r="J26"/>
  <c r="J27"/>
  <c r="J28"/>
  <c r="J29"/>
  <c r="J30"/>
  <c r="J31"/>
  <c r="J32"/>
  <c r="J33"/>
  <c r="J34"/>
  <c r="J35"/>
  <c r="J36"/>
  <c r="J37"/>
  <c r="J6"/>
  <c r="E5" i="4"/>
  <c r="F5"/>
  <c r="G5"/>
  <c r="D5"/>
  <c r="C5"/>
  <c r="A7" i="1"/>
  <c r="A9" s="1"/>
  <c r="A11" s="1"/>
  <c r="A12" s="1"/>
  <c r="A14" s="1"/>
  <c r="A16" s="1"/>
  <c r="A18" s="1"/>
  <c r="A20" s="1"/>
  <c r="A22" s="1"/>
  <c r="A23" s="1"/>
  <c r="A24" s="1"/>
  <c r="A25" s="1"/>
  <c r="A26" s="1"/>
  <c r="A27" s="1"/>
  <c r="A28" s="1"/>
  <c r="A29" s="1"/>
  <c r="A30" s="1"/>
  <c r="A31" s="1"/>
  <c r="A32" s="1"/>
  <c r="A33" s="1"/>
  <c r="A34" s="1"/>
  <c r="A35" s="1"/>
  <c r="A36" s="1"/>
  <c r="A37" s="1"/>
  <c r="A15" i="4"/>
  <c r="A16"/>
  <c r="A17"/>
  <c r="A18"/>
  <c r="A19"/>
  <c r="A14"/>
  <c r="A7"/>
  <c r="A8" s="1"/>
  <c r="A9" s="1"/>
  <c r="A10" s="1"/>
  <c r="A6"/>
  <c r="C9" l="1"/>
  <c r="H9" s="1"/>
  <c r="C7"/>
  <c r="C6"/>
  <c r="C8"/>
  <c r="C10"/>
  <c r="H10" s="1"/>
  <c r="H7"/>
  <c r="H8"/>
  <c r="H6"/>
  <c r="E11"/>
  <c r="G11"/>
  <c r="F11"/>
  <c r="D11"/>
  <c r="H5"/>
  <c r="C11" l="1"/>
  <c r="H11"/>
</calcChain>
</file>

<file path=xl/comments1.xml><?xml version="1.0" encoding="utf-8"?>
<comments xmlns="http://schemas.openxmlformats.org/spreadsheetml/2006/main">
  <authors>
    <author>kurmeto</author>
  </authors>
  <commentList>
    <comment ref="D3" authorId="0">
      <text>
        <r>
          <rPr>
            <sz val="9"/>
            <color indexed="81"/>
            <rFont val="Tahoma"/>
            <family val="2"/>
            <charset val="186"/>
          </rPr>
          <t xml:space="preserve">palun sisesta asjakohasesse lahtrisse X või x
</t>
        </r>
      </text>
    </comment>
  </commentList>
</comments>
</file>

<file path=xl/sharedStrings.xml><?xml version="1.0" encoding="utf-8"?>
<sst xmlns="http://schemas.openxmlformats.org/spreadsheetml/2006/main" count="115" uniqueCount="84">
  <si>
    <t>Viide</t>
  </si>
  <si>
    <t>Standardi nõue</t>
  </si>
  <si>
    <t>Dokumentatsioon</t>
  </si>
  <si>
    <t>Rahvusvaheline seonduvate teenuste standard ISRS (EE) 4400</t>
  </si>
  <si>
    <t>Kokkuleppeliste protseduuride töövõtu üldpõhimõtted</t>
  </si>
  <si>
    <t>Audiitor peaks olema vastavuses Rahvusvahelise Arvestusekspertide Föderatsiooni poolt välja antud „Kutseliste arvestusekspertide eetikakoodeksiga” (IESBA koodeks).</t>
  </si>
  <si>
    <t>ISRS(EE)4400-7</t>
  </si>
  <si>
    <t>Kokkuleppeliste protseduuride töövõtu peaks audiitor läbi viima kooskõlas käesoleva ISRSi ja töövõtutingimustega.</t>
  </si>
  <si>
    <t>ISRS(EE)4400-8</t>
  </si>
  <si>
    <t>Töövõtutingimuste defineerimine</t>
  </si>
  <si>
    <t>Audiitor peaks olema veendunud, et majandusüksuse esindajatel ja harilikult ka teistel osapooltel, kes saavad töö lõppedes aruande faktiliste tähelepanekute kohta, on selge arusaam kokkulepitud protseduuridest ja töövõtutingimustest.</t>
  </si>
  <si>
    <t>ISRS(EE)4400-9</t>
  </si>
  <si>
    <t>Töövõtukirjas peaksid olema fikseeritud järgmised aspektid:</t>
  </si>
  <si>
    <t>ISRS(EE)4400-12</t>
  </si>
  <si>
    <t>- Osapoolte vahel kokku lepitud läbiviimisele kuuluvad protseduurid;</t>
  </si>
  <si>
    <t>- Avaldus selle kohta, et faktiliste tähelepanekute kohta koostatud aruande jaotamine piiratakse nende konkreetsete osapooltega, kellega läbiviidavate kokkuleppeliste protseduuride osas kokku lepiti.</t>
  </si>
  <si>
    <t>Planeerimine</t>
  </si>
  <si>
    <t>Audiitor peaks töö planeerima nii, et töövõtu teostamine oleks võimalikult tulemuslik.</t>
  </si>
  <si>
    <t>ISRS(EE)4400-13</t>
  </si>
  <si>
    <t>Audiitor peaks dokumenteerima asjaolud, mis on tähtsad faktiliste tähelepanekute kohta esitatavat aruannete toetava tõendusmaterjalina ja samuti tõendusmaterjali selle kohta, et töövõtt viidi läbi kooskõlas käesoleva ISRS’iga ja töövõtutingimustega.</t>
  </si>
  <si>
    <t>ISRS(EE)4400-14</t>
  </si>
  <si>
    <t>Protseduurid ja tõendusmaterjal</t>
  </si>
  <si>
    <t>Audiitor peaks läbi viima kokkulepitud protseduurid ja kasutama hangitud tõendusmaterjali faktiliste tähelepanekute kohta esitatava aruande alusena.</t>
  </si>
  <si>
    <t>ISRS(EE)4400-15</t>
  </si>
  <si>
    <t>Aruandes kokkuleppeliste protseduuride läbiviimise töövõtu kohta tuleks piisava üksikasjalikkusega kirjeldada töövõtu eesmärki ja kokkuleppelisi protseduure, et võimaldada aruande lugejal mõista tehtud töö olemust ja ulatust.</t>
  </si>
  <si>
    <t>Aruandlus</t>
  </si>
  <si>
    <t>ISRS(EE)4400-17</t>
  </si>
  <si>
    <t>Aruanne faktiliste tähelepanekute kohta peaks sisaldama järgmist:</t>
  </si>
  <si>
    <t>ISRS(EE)4400-18</t>
  </si>
  <si>
    <t>(a) pealkiri;</t>
  </si>
  <si>
    <t>(b) adressaat (tavaliselt klient, kes tellis audiitorilt kokkuleppeliste protseduuride teostamise);</t>
  </si>
  <si>
    <t>(c) konkreetse finants- või muu informatsiooni identifitseerimine, mille suhtes kokkulepitud protseduure rakendati;</t>
  </si>
  <si>
    <t>(d) avaldus selle kohta, et rakendatud protseduurid olid need, mille osas aruande saajaga oli eelnevalt kokku lepitud;</t>
  </si>
  <si>
    <t>(e) avaldus selle kohta, et töövõtt teostati kooskõlas kokkuleppeliste protseduuride läbiviimise töövõttude puhul rakendatava rahvusvahelise seonduvate teenuste standardi või relevantsete riiklike standardite või tavadega;</t>
  </si>
  <si>
    <t>(f) juhul, kui audiitor ei ole sõltumatu, siis avaldus selle kohta;</t>
  </si>
  <si>
    <t>(g) kokkuleppeliste protseduuride läbiviimise eesmärgi identifitseerimine;</t>
  </si>
  <si>
    <t>(h) konkreetsete läbiviidud protseduuride loetelu;</t>
  </si>
  <si>
    <t>(i) audiitori poolt tehtud faktiliste tähelepanekute kirjeldus, kaasa arvatud piisavad üksikasjad leitud vigade ja erandite kohta;</t>
  </si>
  <si>
    <t>(j) avaldus selle kohta, et läbiviidud protseduurid ei kujutanud endast auditit ega ülevaatust ja seetõttu ei väljendata mingit kindlust;</t>
  </si>
  <si>
    <t>(k) avaldus selle kohta, et kui audiitor oleks läbi viinud lisaprotseduure, auditi või ülevaatuse, oleksid võinud ilmsiks tulla muud asjaolud, mida oleks aruandes kajastatud;</t>
  </si>
  <si>
    <t>(l) avaldus selle kohta, et aruande jaotamine piiratakse nende konkreetsete osapooltega, kellega läbiviidavate kokkuleppeliste protseduuride osas kokku lepiti;</t>
  </si>
  <si>
    <t>(m) avaldus selle kohta, kui rakendatav, et aruanne puudutab ainult konkreetseid elemente, kontosid, näitajaid või finants- ja muud informatsiooni ning see ei laiene majandusüksuse finantsaruannetele tervikuna;</t>
  </si>
  <si>
    <t>(n) aruande kuupäev;</t>
  </si>
  <si>
    <t>(o) audiitori aadress ja</t>
  </si>
  <si>
    <t>(p) audiitori allkiri.</t>
  </si>
  <si>
    <t>Ettevõtte tegevusala</t>
  </si>
  <si>
    <t>Käive</t>
  </si>
  <si>
    <t>Bilansimaht</t>
  </si>
  <si>
    <t>Kasum</t>
  </si>
  <si>
    <t>Töötajate arv</t>
  </si>
  <si>
    <t>Töövõtupartner (allkirjastav audiitor)</t>
  </si>
  <si>
    <t>Töövõtu juht (manager)</t>
  </si>
  <si>
    <t>Kontrollitava audiitorettevõtja esindaja kinnitus:</t>
  </si>
  <si>
    <t>Standardi eesmärk:</t>
  </si>
  <si>
    <t>Käesoleva rahvusvahelise seonduvate teenuste standardi ISRS (International Standard on Related Sevices, ISRS) eesmärgiks on kehtestada standardid ja anda juhiseid audiitori professionaalsete kohustuste kohta, kui on ette võetud töövõtt kokkuleppeliste protseduuride läbiviimiseks finantsinformatsiooni osas ning audiitori poolt sellise töövõtuga seoses antava aruande vormi ja sisu kohta.</t>
  </si>
  <si>
    <t xml:space="preserve">Kokkuleppeliste protseduuride läbiviimise töövõtu eesmärgiks on audiitori poolt nende auditi iseloomuga protseduuride läbiviimine, milles audiitor ja majandusüksus ning mis tahes asjakohased kolmandad osapooled on kokku leppinud ning aruande esitamine tehtud faktiliste tähelepanekute kohta. </t>
  </si>
  <si>
    <t>Kontrolli läbiviijate nimi ja allkiri</t>
  </si>
  <si>
    <t>Kuupäev</t>
  </si>
  <si>
    <t>Kontrollile allutatu või tema esindaja nimi ja allkiri</t>
  </si>
  <si>
    <t>Kinnitan, et olen esitanud kogu kvaliteedikontrolliga seonduva dokumentatsiooni kvaliteedikontrolli töörühmale.</t>
  </si>
  <si>
    <t>Üldine informatsioon kontrollitava audiitorteenuse kohta</t>
  </si>
  <si>
    <t>Töörühma hinnangud ja seisukohad ning kontrollitava selgitused</t>
  </si>
  <si>
    <t>Nõue täidetud</t>
  </si>
  <si>
    <t>Nõue täidetud osaliselt</t>
  </si>
  <si>
    <t>Nõue täitmata</t>
  </si>
  <si>
    <t>Nõue mitte-asjakohane</t>
  </si>
  <si>
    <t>Töörühma seisukohad</t>
  </si>
  <si>
    <t>Kontrollitava selgitused</t>
  </si>
  <si>
    <t>Nõudeid</t>
  </si>
  <si>
    <t>KOKKU</t>
  </si>
  <si>
    <t>Kontrolli asjaolud, millele töörühm peab vajalikuks tähelepanu juhtida</t>
  </si>
  <si>
    <t>Teema</t>
  </si>
  <si>
    <t>Nr</t>
  </si>
  <si>
    <t>Kontroll</t>
  </si>
  <si>
    <t>Üldine informatsioon kvaliteedikontrolli kohta</t>
  </si>
  <si>
    <t>Ettevõtte (organisatsiooni) nimi</t>
  </si>
  <si>
    <t>Majandusaasta algus ja lõpp</t>
  </si>
  <si>
    <t>Audiitorteenuse sisu</t>
  </si>
  <si>
    <t>Audiitorteenuse eelarve (EUR ja h)</t>
  </si>
  <si>
    <t>Töörühma juht</t>
  </si>
  <si>
    <t>Kvaliteedikontrolli number</t>
  </si>
  <si>
    <t>Audiitorteenuse osutamise aeg</t>
  </si>
  <si>
    <t>Kontrollile allutatu nimi</t>
  </si>
  <si>
    <t>Kokkuleppeliste protseduuride läbiviimise töövõtu eesmärk:</t>
  </si>
</sst>
</file>

<file path=xl/styles.xml><?xml version="1.0" encoding="utf-8"?>
<styleSheet xmlns="http://schemas.openxmlformats.org/spreadsheetml/2006/main">
  <fonts count="17">
    <font>
      <sz val="11"/>
      <color theme="1"/>
      <name val="Calibri"/>
      <family val="2"/>
      <charset val="186"/>
      <scheme val="minor"/>
    </font>
    <font>
      <b/>
      <sz val="15"/>
      <color theme="3"/>
      <name val="Calibri"/>
      <family val="2"/>
      <charset val="186"/>
      <scheme val="minor"/>
    </font>
    <font>
      <b/>
      <sz val="13"/>
      <color theme="3"/>
      <name val="Calibri"/>
      <family val="2"/>
      <charset val="186"/>
      <scheme val="minor"/>
    </font>
    <font>
      <b/>
      <sz val="11"/>
      <color theme="1"/>
      <name val="Calibri"/>
      <family val="2"/>
      <charset val="186"/>
      <scheme val="minor"/>
    </font>
    <font>
      <b/>
      <sz val="11"/>
      <name val="Calibri"/>
      <family val="2"/>
      <charset val="186"/>
      <scheme val="minor"/>
    </font>
    <font>
      <sz val="8"/>
      <name val="Tahoma"/>
      <family val="2"/>
      <charset val="186"/>
    </font>
    <font>
      <sz val="11"/>
      <color theme="1"/>
      <name val="Calibri"/>
      <family val="2"/>
      <charset val="186"/>
      <scheme val="minor"/>
    </font>
    <font>
      <b/>
      <u/>
      <sz val="12"/>
      <name val="Calibri"/>
      <family val="2"/>
      <charset val="186"/>
    </font>
    <font>
      <b/>
      <sz val="15"/>
      <color theme="3"/>
      <name val="Calibri"/>
      <family val="2"/>
      <charset val="186"/>
    </font>
    <font>
      <sz val="11"/>
      <color theme="1"/>
      <name val="Calibri"/>
      <family val="2"/>
      <charset val="186"/>
    </font>
    <font>
      <b/>
      <sz val="12"/>
      <name val="Calibri"/>
      <family val="2"/>
      <charset val="186"/>
    </font>
    <font>
      <sz val="12"/>
      <color theme="1"/>
      <name val="Calibri"/>
      <family val="2"/>
      <charset val="186"/>
    </font>
    <font>
      <sz val="12"/>
      <name val="Calibri"/>
      <family val="2"/>
      <charset val="186"/>
    </font>
    <font>
      <b/>
      <sz val="12"/>
      <color rgb="FF000000"/>
      <name val="Calibri"/>
      <family val="2"/>
      <charset val="186"/>
    </font>
    <font>
      <sz val="12"/>
      <color rgb="FF000000"/>
      <name val="Calibri"/>
      <family val="2"/>
      <charset val="186"/>
    </font>
    <font>
      <b/>
      <sz val="11"/>
      <color theme="1"/>
      <name val="Calibri"/>
      <family val="2"/>
      <charset val="186"/>
    </font>
    <font>
      <sz val="9"/>
      <color indexed="81"/>
      <name val="Tahoma"/>
      <family val="2"/>
      <charset val="186"/>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8">
    <border>
      <left/>
      <right/>
      <top/>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52">
    <xf numFmtId="0" fontId="0" fillId="0" borderId="0" xfId="0"/>
    <xf numFmtId="0" fontId="0" fillId="0" borderId="0" xfId="0" applyAlignment="1">
      <alignment vertical="top"/>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wrapText="1"/>
    </xf>
    <xf numFmtId="0" fontId="3" fillId="0" borderId="0" xfId="0" applyFont="1" applyAlignment="1">
      <alignment vertical="top"/>
    </xf>
    <xf numFmtId="0" fontId="0" fillId="0" borderId="0" xfId="0" applyFont="1" applyAlignment="1">
      <alignment vertical="top" wrapText="1"/>
    </xf>
    <xf numFmtId="0" fontId="1" fillId="0" borderId="1" xfId="1" applyAlignment="1">
      <alignment horizontal="center" vertical="top"/>
    </xf>
    <xf numFmtId="0" fontId="6" fillId="0" borderId="0" xfId="0" applyFont="1"/>
    <xf numFmtId="0" fontId="7" fillId="2" borderId="0" xfId="0" applyFont="1" applyFill="1"/>
    <xf numFmtId="0" fontId="8" fillId="0" borderId="1" xfId="1" applyFont="1" applyAlignment="1">
      <alignment horizontal="center" vertical="top"/>
    </xf>
    <xf numFmtId="0" fontId="9" fillId="0" borderId="0" xfId="0" applyFont="1"/>
    <xf numFmtId="0" fontId="10" fillId="0" borderId="0" xfId="2" applyFont="1" applyBorder="1" applyAlignment="1"/>
    <xf numFmtId="0" fontId="11" fillId="0" borderId="0" xfId="0" applyFont="1"/>
    <xf numFmtId="0" fontId="12" fillId="0" borderId="3" xfId="2" applyFont="1" applyBorder="1" applyAlignment="1">
      <alignment horizontal="left"/>
    </xf>
    <xf numFmtId="0" fontId="12" fillId="0" borderId="5" xfId="2" applyFont="1" applyBorder="1" applyAlignment="1"/>
    <xf numFmtId="0" fontId="13" fillId="0" borderId="0" xfId="0" applyFont="1"/>
    <xf numFmtId="0" fontId="14" fillId="0" borderId="0" xfId="0" applyFont="1" applyAlignment="1">
      <alignment vertical="top" wrapText="1"/>
    </xf>
    <xf numFmtId="0" fontId="14" fillId="0" borderId="0" xfId="0" applyFont="1"/>
    <xf numFmtId="0" fontId="14" fillId="0" borderId="0" xfId="0" applyFont="1" applyAlignment="1">
      <alignment horizontal="left" vertical="top" wrapText="1"/>
    </xf>
    <xf numFmtId="0" fontId="0" fillId="0" borderId="5" xfId="0" applyBorder="1" applyAlignment="1">
      <alignment horizontal="center" vertical="center" textRotation="90" wrapText="1"/>
    </xf>
    <xf numFmtId="0" fontId="0" fillId="0" borderId="3" xfId="0" applyBorder="1" applyAlignment="1">
      <alignment horizontal="center" vertical="center" textRotation="90" wrapText="1"/>
    </xf>
    <xf numFmtId="0" fontId="0" fillId="3" borderId="0" xfId="0" applyFill="1" applyAlignment="1">
      <alignment horizontal="center" vertical="center"/>
    </xf>
    <xf numFmtId="0" fontId="6" fillId="0" borderId="0" xfId="0" applyFont="1" applyAlignment="1">
      <alignment horizontal="left" vertical="top"/>
    </xf>
    <xf numFmtId="0" fontId="6" fillId="0" borderId="5" xfId="0" applyFont="1" applyBorder="1" applyAlignment="1">
      <alignment horizontal="center" vertical="center" textRotation="90"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vertical="top"/>
    </xf>
    <xf numFmtId="0" fontId="6" fillId="3" borderId="0" xfId="0" applyFont="1" applyFill="1" applyAlignment="1">
      <alignment horizontal="center" vertical="center"/>
    </xf>
    <xf numFmtId="0" fontId="6" fillId="0" borderId="0" xfId="0" quotePrefix="1" applyFont="1" applyAlignment="1">
      <alignment vertical="top" wrapText="1"/>
    </xf>
    <xf numFmtId="0" fontId="3" fillId="0" borderId="4" xfId="0" applyFont="1" applyBorder="1" applyAlignment="1">
      <alignment horizontal="left" vertical="center"/>
    </xf>
    <xf numFmtId="0" fontId="3" fillId="0" borderId="5" xfId="0" applyFont="1" applyBorder="1" applyAlignment="1">
      <alignment vertical="center" wrapText="1"/>
    </xf>
    <xf numFmtId="0" fontId="0" fillId="0" borderId="0" xfId="0" applyAlignment="1">
      <alignment horizontal="right" vertical="top"/>
    </xf>
    <xf numFmtId="0" fontId="0" fillId="0" borderId="6" xfId="0" applyBorder="1" applyAlignment="1">
      <alignment horizontal="right" vertical="top"/>
    </xf>
    <xf numFmtId="0" fontId="0" fillId="0" borderId="0" xfId="0" applyFont="1" applyAlignment="1">
      <alignment vertical="top"/>
    </xf>
    <xf numFmtId="0" fontId="3" fillId="0" borderId="4" xfId="0" applyFont="1" applyBorder="1" applyAlignment="1">
      <alignment vertical="center"/>
    </xf>
    <xf numFmtId="0" fontId="0" fillId="0" borderId="0" xfId="0" applyAlignment="1">
      <alignment horizontal="left"/>
    </xf>
    <xf numFmtId="0" fontId="0" fillId="3" borderId="0" xfId="0" applyFill="1" applyAlignment="1">
      <alignment horizontal="center"/>
    </xf>
    <xf numFmtId="0" fontId="6" fillId="3" borderId="0" xfId="0" applyFont="1" applyFill="1" applyAlignment="1">
      <alignment vertical="top"/>
    </xf>
    <xf numFmtId="0" fontId="0" fillId="0" borderId="4" xfId="0" applyBorder="1"/>
    <xf numFmtId="0" fontId="0" fillId="0" borderId="5" xfId="0" applyBorder="1" applyAlignment="1">
      <alignment vertical="top"/>
    </xf>
    <xf numFmtId="0" fontId="0" fillId="3" borderId="0" xfId="0" applyFill="1" applyAlignment="1">
      <alignment vertical="top"/>
    </xf>
    <xf numFmtId="0" fontId="3" fillId="0" borderId="0" xfId="0" applyFont="1" applyAlignment="1">
      <alignment horizontal="right" vertical="top"/>
    </xf>
    <xf numFmtId="0" fontId="0" fillId="0" borderId="6" xfId="0" applyBorder="1" applyAlignment="1">
      <alignment horizontal="left"/>
    </xf>
    <xf numFmtId="0" fontId="3" fillId="0" borderId="0" xfId="0" applyFont="1" applyAlignment="1">
      <alignment horizontal="right"/>
    </xf>
    <xf numFmtId="0" fontId="15" fillId="0" borderId="0" xfId="0" applyFont="1" applyAlignment="1">
      <alignment horizontal="right"/>
    </xf>
    <xf numFmtId="0" fontId="4" fillId="0" borderId="7" xfId="2" applyFont="1" applyBorder="1" applyAlignment="1">
      <alignment vertical="top"/>
    </xf>
    <xf numFmtId="0" fontId="6" fillId="0" borderId="7" xfId="0" applyFont="1" applyBorder="1" applyAlignment="1">
      <alignment horizontal="left" vertical="top"/>
    </xf>
    <xf numFmtId="0" fontId="3" fillId="0" borderId="7" xfId="0" applyFont="1" applyBorder="1" applyAlignment="1">
      <alignment horizontal="center" vertical="top" wrapText="1"/>
    </xf>
  </cellXfs>
  <cellStyles count="3">
    <cellStyle name="Heading 1" xfId="1" builtinId="16"/>
    <cellStyle name="Heading 2" xfId="2" builtinId="17"/>
    <cellStyle name="Normal"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45"/>
  <sheetViews>
    <sheetView tabSelected="1" workbookViewId="0">
      <selection activeCell="A2" sqref="A2"/>
    </sheetView>
  </sheetViews>
  <sheetFormatPr defaultRowHeight="15"/>
  <cols>
    <col min="1" max="1" width="34.7109375" style="11" customWidth="1"/>
    <col min="2" max="2" width="71.85546875" style="11" customWidth="1"/>
    <col min="3" max="16384" width="9.140625" style="11"/>
  </cols>
  <sheetData>
    <row r="1" spans="1:2" ht="20.25" thickBot="1">
      <c r="A1" s="10" t="s">
        <v>3</v>
      </c>
      <c r="B1" s="10"/>
    </row>
    <row r="2" spans="1:2" ht="15.75" thickTop="1"/>
    <row r="3" spans="1:2" ht="15.75">
      <c r="A3" s="12" t="s">
        <v>74</v>
      </c>
    </row>
    <row r="4" spans="1:2" ht="15.75">
      <c r="A4" s="14" t="s">
        <v>80</v>
      </c>
      <c r="B4" s="15"/>
    </row>
    <row r="5" spans="1:2" ht="15.75">
      <c r="A5" s="14" t="s">
        <v>79</v>
      </c>
      <c r="B5" s="15"/>
    </row>
    <row r="6" spans="1:2" ht="15.75">
      <c r="A6" s="14" t="s">
        <v>82</v>
      </c>
      <c r="B6" s="15"/>
    </row>
    <row r="8" spans="1:2" ht="15.75">
      <c r="A8" s="12" t="s">
        <v>60</v>
      </c>
      <c r="B8" s="13"/>
    </row>
    <row r="9" spans="1:2" ht="15.75">
      <c r="A9" s="14" t="s">
        <v>77</v>
      </c>
      <c r="B9" s="15"/>
    </row>
    <row r="10" spans="1:2" ht="15.75">
      <c r="A10" s="14" t="s">
        <v>75</v>
      </c>
      <c r="B10" s="15"/>
    </row>
    <row r="11" spans="1:2" ht="15.75">
      <c r="A11" s="14" t="s">
        <v>76</v>
      </c>
      <c r="B11" s="15"/>
    </row>
    <row r="12" spans="1:2" ht="15.75">
      <c r="A12" s="14" t="s">
        <v>45</v>
      </c>
      <c r="B12" s="15"/>
    </row>
    <row r="13" spans="1:2" ht="15.75">
      <c r="A13" s="14" t="s">
        <v>46</v>
      </c>
      <c r="B13" s="15"/>
    </row>
    <row r="14" spans="1:2" ht="15.75">
      <c r="A14" s="14" t="s">
        <v>47</v>
      </c>
      <c r="B14" s="15"/>
    </row>
    <row r="15" spans="1:2" ht="15.75">
      <c r="A15" s="14" t="s">
        <v>48</v>
      </c>
      <c r="B15" s="15"/>
    </row>
    <row r="16" spans="1:2" ht="15.75">
      <c r="A16" s="14" t="s">
        <v>49</v>
      </c>
      <c r="B16" s="15"/>
    </row>
    <row r="17" spans="1:2" ht="15.75">
      <c r="A17" s="14" t="s">
        <v>50</v>
      </c>
      <c r="B17" s="15"/>
    </row>
    <row r="18" spans="1:2" ht="15.75">
      <c r="A18" s="14" t="s">
        <v>51</v>
      </c>
      <c r="B18" s="15"/>
    </row>
    <row r="19" spans="1:2" ht="15.75">
      <c r="A19" s="14" t="s">
        <v>78</v>
      </c>
      <c r="B19" s="15"/>
    </row>
    <row r="20" spans="1:2" ht="15.75">
      <c r="A20" s="14" t="s">
        <v>81</v>
      </c>
      <c r="B20" s="15"/>
    </row>
    <row r="21" spans="1:2" ht="15.75">
      <c r="A21" s="13"/>
      <c r="B21" s="13"/>
    </row>
    <row r="22" spans="1:2" ht="15.75">
      <c r="A22" s="16" t="s">
        <v>53</v>
      </c>
      <c r="B22" s="13"/>
    </row>
    <row r="23" spans="1:2" ht="67.5" customHeight="1">
      <c r="A23" s="17" t="s">
        <v>54</v>
      </c>
      <c r="B23" s="17"/>
    </row>
    <row r="24" spans="1:2" ht="15.75">
      <c r="A24" s="18"/>
      <c r="B24" s="13"/>
    </row>
    <row r="25" spans="1:2" ht="15.75">
      <c r="A25" s="16" t="s">
        <v>83</v>
      </c>
      <c r="B25" s="13"/>
    </row>
    <row r="26" spans="1:2" ht="51" customHeight="1">
      <c r="A26" s="19" t="s">
        <v>55</v>
      </c>
      <c r="B26" s="19"/>
    </row>
    <row r="27" spans="1:2" ht="15.75">
      <c r="A27" s="13"/>
      <c r="B27" s="13"/>
    </row>
    <row r="28" spans="1:2" ht="15.75">
      <c r="A28" s="13"/>
      <c r="B28" s="13"/>
    </row>
    <row r="29" spans="1:2" ht="15.75">
      <c r="A29" s="13"/>
      <c r="B29" s="13"/>
    </row>
    <row r="30" spans="1:2" ht="15.75">
      <c r="A30" s="13"/>
      <c r="B30" s="13"/>
    </row>
    <row r="31" spans="1:2" ht="15.75">
      <c r="A31" s="13" t="s">
        <v>56</v>
      </c>
      <c r="B31" s="13"/>
    </row>
    <row r="32" spans="1:2" ht="15.75">
      <c r="A32" s="13" t="s">
        <v>57</v>
      </c>
      <c r="B32" s="13"/>
    </row>
    <row r="33" spans="1:2" ht="15.75">
      <c r="A33" s="13"/>
      <c r="B33" s="13"/>
    </row>
    <row r="34" spans="1:2" ht="15.75">
      <c r="A34" s="9" t="s">
        <v>52</v>
      </c>
      <c r="B34" s="13"/>
    </row>
    <row r="35" spans="1:2" ht="15.75">
      <c r="A35" s="13" t="s">
        <v>59</v>
      </c>
      <c r="B35" s="13"/>
    </row>
    <row r="36" spans="1:2" ht="15.75">
      <c r="B36" s="13"/>
    </row>
    <row r="37" spans="1:2" ht="15.75" customHeight="1"/>
    <row r="38" spans="1:2" ht="15.75">
      <c r="A38" s="13"/>
      <c r="B38" s="13"/>
    </row>
    <row r="39" spans="1:2" ht="15.75">
      <c r="B39" s="13"/>
    </row>
    <row r="44" spans="1:2" ht="15.75">
      <c r="A44" s="13" t="s">
        <v>58</v>
      </c>
    </row>
    <row r="45" spans="1:2" ht="15.75">
      <c r="A45" s="13" t="s">
        <v>57</v>
      </c>
    </row>
  </sheetData>
  <mergeCells count="3">
    <mergeCell ref="A1:B1"/>
    <mergeCell ref="A23:B23"/>
    <mergeCell ref="A26:B26"/>
  </mergeCells>
  <conditionalFormatting sqref="A1">
    <cfRule type="expression" dxfId="8" priority="1">
      <formula>A1048557=A1</formula>
    </cfRule>
  </conditionalFormatting>
  <printOptions horizontalCentered="1"/>
  <pageMargins left="0.59055118110236227" right="0.39370078740157483" top="0.59055118110236227" bottom="0.39370078740157483" header="0.19685039370078741" footer="0.19685039370078741"/>
  <pageSetup paperSize="9" scale="87" orientation="portrait" r:id="rId1"/>
  <headerFooter>
    <oddHeader>&amp;L&amp;F&amp;R&amp;A</oddHeader>
    <oddFooter>&amp;R&amp;P (&amp;N)</oddFooter>
  </headerFooter>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J45"/>
  <sheetViews>
    <sheetView zoomScaleNormal="100" workbookViewId="0">
      <pane xSplit="3" ySplit="4" topLeftCell="D5" activePane="bottomRight" state="frozen"/>
      <selection activeCell="C1" sqref="C1"/>
      <selection pane="topRight" activeCell="C1" sqref="C1"/>
      <selection pane="bottomLeft" activeCell="C1" sqref="C1"/>
      <selection pane="bottomRight" activeCell="A3" sqref="A3"/>
    </sheetView>
  </sheetViews>
  <sheetFormatPr defaultRowHeight="15"/>
  <cols>
    <col min="1" max="1" width="3.7109375" customWidth="1"/>
    <col min="2" max="2" width="17.85546875" style="3" customWidth="1"/>
    <col min="3" max="3" width="50.7109375" style="4" customWidth="1"/>
    <col min="4" max="7" width="7.7109375" customWidth="1"/>
    <col min="8" max="9" width="35.7109375" customWidth="1"/>
  </cols>
  <sheetData>
    <row r="1" spans="1:10" ht="20.25" thickBot="1">
      <c r="A1" s="7" t="s">
        <v>3</v>
      </c>
      <c r="B1" s="7"/>
      <c r="C1" s="7"/>
      <c r="D1" s="7"/>
      <c r="E1" s="7"/>
      <c r="F1" s="7"/>
      <c r="G1" s="7"/>
      <c r="H1" s="7"/>
      <c r="I1" s="7"/>
    </row>
    <row r="2" spans="1:10" ht="15.75" customHeight="1" thickTop="1">
      <c r="B2"/>
      <c r="C2"/>
      <c r="I2" s="47" t="str">
        <f>"Kvaliteedikontrolli number "&amp;'Kontroll-leht 1'!B4</f>
        <v xml:space="preserve">Kvaliteedikontrolli number </v>
      </c>
    </row>
    <row r="3" spans="1:10" s="8" customFormat="1" ht="15.75" customHeight="1">
      <c r="A3" s="49"/>
      <c r="B3" s="49"/>
      <c r="C3" s="50"/>
      <c r="D3" s="51" t="s">
        <v>61</v>
      </c>
      <c r="E3" s="51"/>
      <c r="F3" s="51"/>
      <c r="G3" s="51"/>
      <c r="H3" s="51"/>
      <c r="I3" s="51"/>
    </row>
    <row r="4" spans="1:10" s="27" customFormat="1" ht="60" customHeight="1">
      <c r="A4" s="38" t="s">
        <v>72</v>
      </c>
      <c r="B4" s="33" t="s">
        <v>0</v>
      </c>
      <c r="C4" s="34" t="s">
        <v>1</v>
      </c>
      <c r="D4" s="24" t="s">
        <v>62</v>
      </c>
      <c r="E4" s="24" t="s">
        <v>63</v>
      </c>
      <c r="F4" s="24" t="s">
        <v>64</v>
      </c>
      <c r="G4" s="24" t="s">
        <v>65</v>
      </c>
      <c r="H4" s="25" t="s">
        <v>66</v>
      </c>
      <c r="I4" s="26" t="s">
        <v>67</v>
      </c>
    </row>
    <row r="5" spans="1:10" s="30" customFormat="1">
      <c r="B5" s="2" t="s">
        <v>4</v>
      </c>
      <c r="C5" s="28"/>
      <c r="D5" s="29"/>
      <c r="E5" s="29"/>
      <c r="F5" s="29"/>
      <c r="G5" s="29"/>
    </row>
    <row r="6" spans="1:10" s="30" customFormat="1" ht="60">
      <c r="A6" s="30">
        <v>1</v>
      </c>
      <c r="B6" s="23" t="s">
        <v>6</v>
      </c>
      <c r="C6" s="28" t="s">
        <v>5</v>
      </c>
      <c r="D6" s="22"/>
      <c r="E6" s="22"/>
      <c r="F6" s="22"/>
      <c r="G6" s="22"/>
      <c r="H6" s="41"/>
      <c r="J6" s="30" t="str">
        <f>IF(COUNTIF(D6:G6,"X")&lt;&gt;1,"Palun kontrolli hinnanguid","")</f>
        <v>Palun kontrolli hinnanguid</v>
      </c>
    </row>
    <row r="7" spans="1:10" s="30" customFormat="1" ht="45">
      <c r="A7" s="30">
        <f>A6+1</f>
        <v>2</v>
      </c>
      <c r="B7" s="23" t="s">
        <v>8</v>
      </c>
      <c r="C7" s="28" t="s">
        <v>7</v>
      </c>
      <c r="D7" s="22"/>
      <c r="E7" s="22"/>
      <c r="F7" s="22"/>
      <c r="G7" s="22"/>
      <c r="H7" s="41"/>
      <c r="J7" s="30" t="str">
        <f t="shared" ref="J7:J37" si="0">IF(COUNTIF(D7:G7,"X")&lt;&gt;1,"Palun kontrolli hinnanguid","")</f>
        <v>Palun kontrolli hinnanguid</v>
      </c>
    </row>
    <row r="8" spans="1:10" s="30" customFormat="1">
      <c r="B8" s="2" t="s">
        <v>9</v>
      </c>
      <c r="C8" s="28"/>
      <c r="D8" s="29"/>
      <c r="E8" s="29"/>
      <c r="F8" s="29"/>
      <c r="G8" s="29"/>
    </row>
    <row r="9" spans="1:10" s="30" customFormat="1" ht="75">
      <c r="A9" s="30">
        <f>A7+1</f>
        <v>3</v>
      </c>
      <c r="B9" s="23" t="s">
        <v>11</v>
      </c>
      <c r="C9" s="28" t="s">
        <v>10</v>
      </c>
      <c r="D9" s="22"/>
      <c r="E9" s="22"/>
      <c r="F9" s="22"/>
      <c r="G9" s="22"/>
      <c r="H9" s="41"/>
      <c r="J9" s="30" t="str">
        <f t="shared" si="0"/>
        <v>Palun kontrolli hinnanguid</v>
      </c>
    </row>
    <row r="10" spans="1:10" s="30" customFormat="1" ht="30">
      <c r="B10" s="23" t="s">
        <v>13</v>
      </c>
      <c r="C10" s="28" t="s">
        <v>12</v>
      </c>
      <c r="D10" s="29"/>
      <c r="E10" s="29"/>
      <c r="F10" s="29"/>
      <c r="G10" s="29"/>
    </row>
    <row r="11" spans="1:10" s="30" customFormat="1" ht="30">
      <c r="A11" s="30">
        <f>A9+1</f>
        <v>4</v>
      </c>
      <c r="B11" s="23" t="s">
        <v>13</v>
      </c>
      <c r="C11" s="32" t="s">
        <v>14</v>
      </c>
      <c r="D11" s="22"/>
      <c r="E11" s="31"/>
      <c r="F11" s="22"/>
      <c r="G11" s="31"/>
      <c r="H11" s="41"/>
      <c r="J11" s="30" t="str">
        <f t="shared" si="0"/>
        <v>Palun kontrolli hinnanguid</v>
      </c>
    </row>
    <row r="12" spans="1:10" s="30" customFormat="1" ht="60">
      <c r="A12" s="30">
        <f t="shared" ref="A12:A37" si="1">A11+1</f>
        <v>5</v>
      </c>
      <c r="B12" s="23" t="s">
        <v>13</v>
      </c>
      <c r="C12" s="32" t="s">
        <v>15</v>
      </c>
      <c r="D12" s="22"/>
      <c r="E12" s="31"/>
      <c r="F12" s="22"/>
      <c r="G12" s="31"/>
      <c r="H12" s="41"/>
      <c r="J12" s="30" t="str">
        <f t="shared" si="0"/>
        <v>Palun kontrolli hinnanguid</v>
      </c>
    </row>
    <row r="13" spans="1:10" s="30" customFormat="1">
      <c r="B13" s="2" t="s">
        <v>16</v>
      </c>
      <c r="C13" s="28"/>
      <c r="D13" s="29"/>
      <c r="E13" s="29"/>
      <c r="F13" s="29"/>
      <c r="G13" s="29"/>
    </row>
    <row r="14" spans="1:10" s="30" customFormat="1" ht="30">
      <c r="A14" s="30">
        <f>A12+1</f>
        <v>6</v>
      </c>
      <c r="B14" s="23" t="s">
        <v>18</v>
      </c>
      <c r="C14" s="28" t="s">
        <v>17</v>
      </c>
      <c r="D14" s="22"/>
      <c r="E14" s="31"/>
      <c r="F14" s="22"/>
      <c r="G14" s="31"/>
      <c r="H14" s="41"/>
      <c r="J14" s="30" t="str">
        <f t="shared" si="0"/>
        <v>Palun kontrolli hinnanguid</v>
      </c>
    </row>
    <row r="15" spans="1:10" s="30" customFormat="1">
      <c r="B15" s="5" t="s">
        <v>2</v>
      </c>
      <c r="C15" s="28"/>
      <c r="D15" s="29"/>
      <c r="E15" s="29"/>
      <c r="F15" s="29"/>
      <c r="G15" s="29"/>
    </row>
    <row r="16" spans="1:10" s="30" customFormat="1" ht="75">
      <c r="A16" s="30">
        <f>A14+1</f>
        <v>7</v>
      </c>
      <c r="B16" s="23" t="s">
        <v>20</v>
      </c>
      <c r="C16" s="28" t="s">
        <v>19</v>
      </c>
      <c r="D16" s="22"/>
      <c r="E16" s="31"/>
      <c r="F16" s="22"/>
      <c r="G16" s="31"/>
      <c r="H16" s="41"/>
      <c r="J16" s="30" t="str">
        <f t="shared" si="0"/>
        <v>Palun kontrolli hinnanguid</v>
      </c>
    </row>
    <row r="17" spans="1:10" s="30" customFormat="1">
      <c r="B17" s="2" t="s">
        <v>21</v>
      </c>
      <c r="C17" s="28"/>
      <c r="D17" s="29"/>
      <c r="E17" s="29"/>
      <c r="F17" s="29"/>
      <c r="G17" s="29"/>
    </row>
    <row r="18" spans="1:10" s="30" customFormat="1" ht="45">
      <c r="A18" s="30">
        <f>A16+1</f>
        <v>8</v>
      </c>
      <c r="B18" s="23" t="s">
        <v>23</v>
      </c>
      <c r="C18" s="28" t="s">
        <v>22</v>
      </c>
      <c r="D18" s="22"/>
      <c r="E18" s="22"/>
      <c r="F18" s="31"/>
      <c r="G18" s="31"/>
      <c r="H18" s="41"/>
      <c r="J18" s="30" t="str">
        <f t="shared" si="0"/>
        <v>Palun kontrolli hinnanguid</v>
      </c>
    </row>
    <row r="19" spans="1:10" s="30" customFormat="1">
      <c r="B19" s="2" t="s">
        <v>25</v>
      </c>
      <c r="C19" s="28"/>
      <c r="D19" s="29"/>
      <c r="E19" s="29"/>
      <c r="F19" s="29"/>
      <c r="G19" s="29"/>
    </row>
    <row r="20" spans="1:10" s="30" customFormat="1" ht="75">
      <c r="A20" s="30">
        <f>A18+1</f>
        <v>9</v>
      </c>
      <c r="B20" s="23" t="s">
        <v>26</v>
      </c>
      <c r="C20" s="28" t="s">
        <v>24</v>
      </c>
      <c r="D20" s="22"/>
      <c r="E20" s="22"/>
      <c r="F20" s="31"/>
      <c r="G20" s="22"/>
      <c r="H20" s="41"/>
      <c r="J20" s="30" t="str">
        <f t="shared" si="0"/>
        <v>Palun kontrolli hinnanguid</v>
      </c>
    </row>
    <row r="21" spans="1:10" s="30" customFormat="1" ht="30">
      <c r="B21" s="23" t="s">
        <v>28</v>
      </c>
      <c r="C21" s="28" t="s">
        <v>27</v>
      </c>
      <c r="D21" s="29"/>
      <c r="E21" s="29"/>
      <c r="F21" s="29"/>
      <c r="G21" s="29"/>
    </row>
    <row r="22" spans="1:10" s="30" customFormat="1">
      <c r="A22" s="30">
        <f>A20+1</f>
        <v>10</v>
      </c>
      <c r="B22" s="23" t="s">
        <v>28</v>
      </c>
      <c r="C22" s="28" t="s">
        <v>29</v>
      </c>
      <c r="D22" s="22"/>
      <c r="E22" s="31"/>
      <c r="F22" s="31"/>
      <c r="G22" s="22"/>
      <c r="H22" s="41"/>
      <c r="J22" s="30" t="str">
        <f t="shared" si="0"/>
        <v>Palun kontrolli hinnanguid</v>
      </c>
    </row>
    <row r="23" spans="1:10" s="30" customFormat="1" ht="30">
      <c r="A23" s="30">
        <f t="shared" si="1"/>
        <v>11</v>
      </c>
      <c r="B23" s="23" t="s">
        <v>28</v>
      </c>
      <c r="C23" s="28" t="s">
        <v>30</v>
      </c>
      <c r="D23" s="22"/>
      <c r="E23" s="31"/>
      <c r="F23" s="31"/>
      <c r="G23" s="22"/>
      <c r="H23" s="41"/>
      <c r="J23" s="30" t="str">
        <f t="shared" si="0"/>
        <v>Palun kontrolli hinnanguid</v>
      </c>
    </row>
    <row r="24" spans="1:10" s="30" customFormat="1" ht="45">
      <c r="A24" s="30">
        <f t="shared" si="1"/>
        <v>12</v>
      </c>
      <c r="B24" s="23" t="s">
        <v>28</v>
      </c>
      <c r="C24" s="28" t="s">
        <v>31</v>
      </c>
      <c r="D24" s="22"/>
      <c r="E24" s="31"/>
      <c r="F24" s="22"/>
      <c r="G24" s="31"/>
      <c r="H24" s="41"/>
      <c r="J24" s="30" t="str">
        <f t="shared" si="0"/>
        <v>Palun kontrolli hinnanguid</v>
      </c>
    </row>
    <row r="25" spans="1:10" s="30" customFormat="1" ht="45">
      <c r="A25" s="30">
        <f t="shared" si="1"/>
        <v>13</v>
      </c>
      <c r="B25" s="23" t="s">
        <v>28</v>
      </c>
      <c r="C25" s="28" t="s">
        <v>32</v>
      </c>
      <c r="D25" s="22"/>
      <c r="E25" s="22"/>
      <c r="F25" s="31"/>
      <c r="G25" s="31"/>
      <c r="H25" s="41"/>
      <c r="J25" s="30" t="str">
        <f t="shared" si="0"/>
        <v>Palun kontrolli hinnanguid</v>
      </c>
    </row>
    <row r="26" spans="1:10" s="30" customFormat="1" ht="75">
      <c r="A26" s="30">
        <f t="shared" si="1"/>
        <v>14</v>
      </c>
      <c r="B26" s="23" t="s">
        <v>28</v>
      </c>
      <c r="C26" s="28" t="s">
        <v>33</v>
      </c>
      <c r="D26" s="22"/>
      <c r="E26" s="31"/>
      <c r="F26" s="31"/>
      <c r="G26" s="31"/>
      <c r="H26" s="41"/>
      <c r="J26" s="30" t="str">
        <f t="shared" si="0"/>
        <v>Palun kontrolli hinnanguid</v>
      </c>
    </row>
    <row r="27" spans="1:10" s="30" customFormat="1" ht="30">
      <c r="A27" s="30">
        <f t="shared" si="1"/>
        <v>15</v>
      </c>
      <c r="B27" s="23" t="s">
        <v>28</v>
      </c>
      <c r="C27" s="28" t="s">
        <v>34</v>
      </c>
      <c r="D27" s="22"/>
      <c r="E27" s="22"/>
      <c r="F27" s="31"/>
      <c r="G27" s="31"/>
      <c r="H27" s="41"/>
      <c r="J27" s="30" t="str">
        <f t="shared" si="0"/>
        <v>Palun kontrolli hinnanguid</v>
      </c>
    </row>
    <row r="28" spans="1:10" s="30" customFormat="1" ht="30">
      <c r="A28" s="30">
        <f t="shared" si="1"/>
        <v>16</v>
      </c>
      <c r="B28" s="23" t="s">
        <v>28</v>
      </c>
      <c r="C28" s="28" t="s">
        <v>35</v>
      </c>
      <c r="D28" s="22"/>
      <c r="E28" s="31"/>
      <c r="F28" s="22"/>
      <c r="G28" s="31"/>
      <c r="H28" s="41"/>
      <c r="J28" s="30" t="str">
        <f t="shared" si="0"/>
        <v>Palun kontrolli hinnanguid</v>
      </c>
    </row>
    <row r="29" spans="1:10" s="30" customFormat="1">
      <c r="A29" s="30">
        <f t="shared" si="1"/>
        <v>17</v>
      </c>
      <c r="B29" s="23" t="s">
        <v>28</v>
      </c>
      <c r="C29" s="28" t="s">
        <v>36</v>
      </c>
      <c r="D29" s="22"/>
      <c r="E29" s="31"/>
      <c r="F29" s="31"/>
      <c r="G29" s="22"/>
      <c r="H29" s="41"/>
      <c r="J29" s="30" t="str">
        <f t="shared" si="0"/>
        <v>Palun kontrolli hinnanguid</v>
      </c>
    </row>
    <row r="30" spans="1:10" s="30" customFormat="1" ht="45">
      <c r="A30" s="30">
        <f t="shared" si="1"/>
        <v>18</v>
      </c>
      <c r="B30" s="23" t="s">
        <v>28</v>
      </c>
      <c r="C30" s="28" t="s">
        <v>37</v>
      </c>
      <c r="D30" s="22"/>
      <c r="E30" s="31"/>
      <c r="F30" s="31"/>
      <c r="G30" s="22"/>
      <c r="H30" s="44"/>
      <c r="J30" s="30" t="str">
        <f t="shared" si="0"/>
        <v>Palun kontrolli hinnanguid</v>
      </c>
    </row>
    <row r="31" spans="1:10" s="30" customFormat="1" ht="45">
      <c r="A31" s="30">
        <f t="shared" si="1"/>
        <v>19</v>
      </c>
      <c r="B31" s="23" t="s">
        <v>28</v>
      </c>
      <c r="C31" s="28" t="s">
        <v>38</v>
      </c>
      <c r="D31" s="22"/>
      <c r="E31" s="31"/>
      <c r="F31" s="22"/>
      <c r="G31" s="31"/>
      <c r="H31" s="41"/>
      <c r="J31" s="30" t="str">
        <f t="shared" si="0"/>
        <v>Palun kontrolli hinnanguid</v>
      </c>
    </row>
    <row r="32" spans="1:10" s="30" customFormat="1" ht="60">
      <c r="A32" s="30">
        <f t="shared" si="1"/>
        <v>20</v>
      </c>
      <c r="B32" s="23" t="s">
        <v>28</v>
      </c>
      <c r="C32" s="28" t="s">
        <v>39</v>
      </c>
      <c r="D32" s="22"/>
      <c r="E32" s="22"/>
      <c r="F32" s="31"/>
      <c r="G32" s="31"/>
      <c r="H32" s="41"/>
      <c r="J32" s="30" t="str">
        <f t="shared" si="0"/>
        <v>Palun kontrolli hinnanguid</v>
      </c>
    </row>
    <row r="33" spans="1:10" s="30" customFormat="1" ht="60">
      <c r="A33" s="30">
        <f t="shared" si="1"/>
        <v>21</v>
      </c>
      <c r="B33" s="23" t="s">
        <v>28</v>
      </c>
      <c r="C33" s="28" t="s">
        <v>40</v>
      </c>
      <c r="D33" s="22"/>
      <c r="E33" s="31"/>
      <c r="F33" s="31"/>
      <c r="G33" s="31"/>
      <c r="H33" s="41"/>
      <c r="J33" s="30" t="str">
        <f t="shared" si="0"/>
        <v>Palun kontrolli hinnanguid</v>
      </c>
    </row>
    <row r="34" spans="1:10" s="30" customFormat="1" ht="75">
      <c r="A34" s="30">
        <f t="shared" si="1"/>
        <v>22</v>
      </c>
      <c r="B34" s="23" t="s">
        <v>28</v>
      </c>
      <c r="C34" s="28" t="s">
        <v>41</v>
      </c>
      <c r="D34" s="22"/>
      <c r="E34" s="22"/>
      <c r="F34" s="31"/>
      <c r="G34" s="31"/>
      <c r="H34" s="41"/>
      <c r="J34" s="30" t="str">
        <f t="shared" si="0"/>
        <v>Palun kontrolli hinnanguid</v>
      </c>
    </row>
    <row r="35" spans="1:10" s="30" customFormat="1">
      <c r="A35" s="30">
        <f t="shared" si="1"/>
        <v>23</v>
      </c>
      <c r="B35" s="23" t="s">
        <v>28</v>
      </c>
      <c r="C35" s="28" t="s">
        <v>42</v>
      </c>
      <c r="D35" s="22"/>
      <c r="E35" s="31"/>
      <c r="F35" s="22"/>
      <c r="G35" s="31"/>
      <c r="H35" s="41"/>
      <c r="J35" s="30" t="str">
        <f t="shared" si="0"/>
        <v>Palun kontrolli hinnanguid</v>
      </c>
    </row>
    <row r="36" spans="1:10" s="30" customFormat="1">
      <c r="A36" s="30">
        <f t="shared" si="1"/>
        <v>24</v>
      </c>
      <c r="B36" s="23" t="s">
        <v>28</v>
      </c>
      <c r="C36" s="28" t="s">
        <v>43</v>
      </c>
      <c r="D36" s="22"/>
      <c r="E36" s="31"/>
      <c r="F36" s="31"/>
      <c r="G36" s="22"/>
      <c r="H36" s="41"/>
      <c r="J36" s="30" t="str">
        <f t="shared" si="0"/>
        <v>Palun kontrolli hinnanguid</v>
      </c>
    </row>
    <row r="37" spans="1:10" s="30" customFormat="1">
      <c r="A37" s="30">
        <f t="shared" si="1"/>
        <v>25</v>
      </c>
      <c r="B37" s="23" t="s">
        <v>28</v>
      </c>
      <c r="C37" s="28" t="s">
        <v>44</v>
      </c>
      <c r="D37" s="22"/>
      <c r="E37" s="22"/>
      <c r="F37" s="31"/>
      <c r="G37" s="22"/>
      <c r="H37" s="41"/>
      <c r="J37" s="30" t="str">
        <f t="shared" si="0"/>
        <v>Palun kontrolli hinnanguid</v>
      </c>
    </row>
    <row r="38" spans="1:10" s="1" customFormat="1">
      <c r="A38" s="30"/>
      <c r="B38" s="3"/>
      <c r="C38" s="6"/>
    </row>
    <row r="39" spans="1:10">
      <c r="A39" s="30"/>
    </row>
    <row r="40" spans="1:10">
      <c r="A40" s="30"/>
    </row>
    <row r="41" spans="1:10">
      <c r="A41" s="30"/>
    </row>
    <row r="42" spans="1:10">
      <c r="A42" s="30"/>
    </row>
    <row r="43" spans="1:10">
      <c r="A43" s="30"/>
    </row>
    <row r="44" spans="1:10">
      <c r="A44" s="30"/>
    </row>
    <row r="45" spans="1:10">
      <c r="A45" s="1"/>
    </row>
  </sheetData>
  <mergeCells count="2">
    <mergeCell ref="D3:I3"/>
    <mergeCell ref="A1:I1"/>
  </mergeCells>
  <conditionalFormatting sqref="B6:B38 B40:B1048576">
    <cfRule type="expression" dxfId="5" priority="4">
      <formula>B5=B6</formula>
    </cfRule>
  </conditionalFormatting>
  <conditionalFormatting sqref="B5">
    <cfRule type="expression" dxfId="4" priority="6">
      <formula>#REF!=B5</formula>
    </cfRule>
  </conditionalFormatting>
  <conditionalFormatting sqref="C3">
    <cfRule type="expression" dxfId="3" priority="7">
      <formula>#REF!=C3</formula>
    </cfRule>
  </conditionalFormatting>
  <conditionalFormatting sqref="A1">
    <cfRule type="expression" dxfId="2" priority="8">
      <formula>#REF!=A1</formula>
    </cfRule>
  </conditionalFormatting>
  <conditionalFormatting sqref="B39">
    <cfRule type="expression" dxfId="1" priority="17">
      <formula>#REF!=B39</formula>
    </cfRule>
  </conditionalFormatting>
  <conditionalFormatting sqref="B4">
    <cfRule type="expression" dxfId="0" priority="18">
      <formula>C3=B4</formula>
    </cfRule>
  </conditionalFormatting>
  <printOptions horizontalCentered="1"/>
  <pageMargins left="0.19685039370078741" right="0.19685039370078741" top="0.59055118110236227" bottom="0.39370078740157483" header="0.19685039370078741" footer="0.19685039370078741"/>
  <pageSetup paperSize="9" scale="71" fitToHeight="5" orientation="landscape" r:id="rId1"/>
  <headerFooter>
    <oddHeader>&amp;L&amp;F&amp;R&amp;A</oddHeader>
    <oddFooter>&amp;R&amp;P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9"/>
  <sheetViews>
    <sheetView workbookViewId="0">
      <selection activeCell="A3" sqref="A3"/>
    </sheetView>
  </sheetViews>
  <sheetFormatPr defaultRowHeight="15"/>
  <cols>
    <col min="1" max="1" width="3" customWidth="1"/>
    <col min="2" max="2" width="50.85546875" customWidth="1"/>
  </cols>
  <sheetData>
    <row r="1" spans="1:8" s="11" customFormat="1" ht="20.25" thickBot="1">
      <c r="A1" s="7" t="s">
        <v>3</v>
      </c>
      <c r="B1" s="7"/>
      <c r="C1" s="7"/>
      <c r="D1" s="7"/>
      <c r="E1" s="7"/>
      <c r="F1" s="7"/>
      <c r="G1" s="7"/>
      <c r="H1" s="7"/>
    </row>
    <row r="2" spans="1:8" s="11" customFormat="1" ht="15.75" thickTop="1">
      <c r="E2" s="48" t="str">
        <f>"Kvaliteedikontrolli number "&amp;'Kontroll-leht 1'!B4</f>
        <v xml:space="preserve">Kvaliteedikontrolli number </v>
      </c>
      <c r="F2" s="48"/>
      <c r="G2" s="48"/>
      <c r="H2" s="48"/>
    </row>
    <row r="3" spans="1:8" s="11" customFormat="1">
      <c r="F3" s="47"/>
    </row>
    <row r="4" spans="1:8" ht="73.5">
      <c r="A4" s="42"/>
      <c r="B4" s="43" t="s">
        <v>71</v>
      </c>
      <c r="C4" s="20" t="s">
        <v>68</v>
      </c>
      <c r="D4" s="24" t="s">
        <v>62</v>
      </c>
      <c r="E4" s="24" t="s">
        <v>63</v>
      </c>
      <c r="F4" s="24" t="s">
        <v>64</v>
      </c>
      <c r="G4" s="24" t="s">
        <v>65</v>
      </c>
      <c r="H4" s="21" t="s">
        <v>73</v>
      </c>
    </row>
    <row r="5" spans="1:8">
      <c r="A5">
        <v>1</v>
      </c>
      <c r="B5" s="3" t="s">
        <v>4</v>
      </c>
      <c r="C5" s="35">
        <f>COUNT('Kontroll-leht 2'!A6:A7)</f>
        <v>2</v>
      </c>
      <c r="D5" s="35">
        <f>COUNTIF('Kontroll-leht 2'!D6:D7,"X")</f>
        <v>0</v>
      </c>
      <c r="E5" s="35">
        <f>COUNTIF('Kontroll-leht 2'!E6:E7,"X")</f>
        <v>0</v>
      </c>
      <c r="F5" s="35">
        <f>COUNTIF('Kontroll-leht 2'!F6:F7,"X")</f>
        <v>0</v>
      </c>
      <c r="G5" s="35">
        <f>COUNTIF('Kontroll-leht 2'!G6:G7,"X")</f>
        <v>0</v>
      </c>
      <c r="H5" s="39" t="str">
        <f>IF(SUM(D5:G5)&lt;&gt;C5,"Palun kontrolli hinnanguid","Korras")</f>
        <v>Palun kontrolli hinnanguid</v>
      </c>
    </row>
    <row r="6" spans="1:8">
      <c r="A6">
        <f>A5+1</f>
        <v>2</v>
      </c>
      <c r="B6" s="3" t="s">
        <v>9</v>
      </c>
      <c r="C6" s="35">
        <f>COUNT('Kontroll-leht 2'!A9:A12)</f>
        <v>3</v>
      </c>
      <c r="D6" s="35">
        <f>COUNTIF('Kontroll-leht 2'!D9:D12,"X")</f>
        <v>0</v>
      </c>
      <c r="E6" s="35">
        <f>COUNTIF('Kontroll-leht 2'!E9:E12,"X")</f>
        <v>0</v>
      </c>
      <c r="F6" s="35">
        <f>COUNTIF('Kontroll-leht 2'!F9:F12,"X")</f>
        <v>0</v>
      </c>
      <c r="G6" s="35">
        <f>COUNTIF('Kontroll-leht 2'!G9:G12,"X")</f>
        <v>0</v>
      </c>
      <c r="H6" s="39" t="str">
        <f t="shared" ref="H6:H10" si="0">IF(SUM(D6:G6)&lt;&gt;C6,"Palun kontrolli hinnanguid","Korras")</f>
        <v>Palun kontrolli hinnanguid</v>
      </c>
    </row>
    <row r="7" spans="1:8">
      <c r="A7">
        <f t="shared" ref="A7:A10" si="1">A6+1</f>
        <v>3</v>
      </c>
      <c r="B7" s="3" t="s">
        <v>16</v>
      </c>
      <c r="C7" s="35">
        <f>COUNT('Kontroll-leht 2'!A14)</f>
        <v>1</v>
      </c>
      <c r="D7" s="35">
        <f>COUNTIF('Kontroll-leht 2'!D14,"X")</f>
        <v>0</v>
      </c>
      <c r="E7" s="35">
        <f>COUNTIF('Kontroll-leht 2'!E14,"X")</f>
        <v>0</v>
      </c>
      <c r="F7" s="35">
        <f>COUNTIF('Kontroll-leht 2'!F14,"X")</f>
        <v>0</v>
      </c>
      <c r="G7" s="35">
        <f>COUNTIF('Kontroll-leht 2'!G14,"X")</f>
        <v>0</v>
      </c>
      <c r="H7" s="39" t="str">
        <f t="shared" si="0"/>
        <v>Palun kontrolli hinnanguid</v>
      </c>
    </row>
    <row r="8" spans="1:8">
      <c r="A8">
        <f t="shared" si="1"/>
        <v>4</v>
      </c>
      <c r="B8" s="37" t="s">
        <v>2</v>
      </c>
      <c r="C8" s="35">
        <f>COUNT('Kontroll-leht 2'!A16)</f>
        <v>1</v>
      </c>
      <c r="D8" s="35">
        <f>COUNTIF('Kontroll-leht 2'!D16,"X")</f>
        <v>0</v>
      </c>
      <c r="E8" s="35">
        <f>COUNTIF('Kontroll-leht 2'!E16,"X")</f>
        <v>0</v>
      </c>
      <c r="F8" s="35">
        <f>COUNTIF('Kontroll-leht 2'!F16,"X")</f>
        <v>0</v>
      </c>
      <c r="G8" s="35">
        <f>COUNTIF('Kontroll-leht 2'!G16,"X")</f>
        <v>0</v>
      </c>
      <c r="H8" s="39" t="str">
        <f t="shared" si="0"/>
        <v>Palun kontrolli hinnanguid</v>
      </c>
    </row>
    <row r="9" spans="1:8">
      <c r="A9">
        <f t="shared" si="1"/>
        <v>5</v>
      </c>
      <c r="B9" s="3" t="s">
        <v>21</v>
      </c>
      <c r="C9" s="35">
        <f>COUNT('Kontroll-leht 2'!A18)</f>
        <v>1</v>
      </c>
      <c r="D9" s="35">
        <f>COUNTIF('Kontroll-leht 2'!D18,"X")</f>
        <v>0</v>
      </c>
      <c r="E9" s="35">
        <f>COUNTIF('Kontroll-leht 2'!E18,"X")</f>
        <v>0</v>
      </c>
      <c r="F9" s="35">
        <f>COUNTIF('Kontroll-leht 2'!F18,"X")</f>
        <v>0</v>
      </c>
      <c r="G9" s="35">
        <f>COUNTIF('Kontroll-leht 2'!G18,"X")</f>
        <v>0</v>
      </c>
      <c r="H9" s="39" t="str">
        <f t="shared" si="0"/>
        <v>Palun kontrolli hinnanguid</v>
      </c>
    </row>
    <row r="10" spans="1:8">
      <c r="A10">
        <f t="shared" si="1"/>
        <v>6</v>
      </c>
      <c r="B10" s="3" t="s">
        <v>25</v>
      </c>
      <c r="C10" s="36">
        <f>COUNT('Kontroll-leht 2'!A20:A37)</f>
        <v>17</v>
      </c>
      <c r="D10" s="36">
        <f>COUNTIF('Kontroll-leht 2'!D20:D37,"X")</f>
        <v>0</v>
      </c>
      <c r="E10" s="36">
        <f>COUNTIF('Kontroll-leht 2'!E20:E37,"X")</f>
        <v>0</v>
      </c>
      <c r="F10" s="36">
        <f>COUNTIF('Kontroll-leht 2'!F20:F37,"X")</f>
        <v>0</v>
      </c>
      <c r="G10" s="36">
        <f>COUNTIF('Kontroll-leht 2'!G20:G37,"X")</f>
        <v>0</v>
      </c>
      <c r="H10" s="46" t="str">
        <f t="shared" si="0"/>
        <v>Palun kontrolli hinnanguid</v>
      </c>
    </row>
    <row r="11" spans="1:8">
      <c r="B11" s="2" t="s">
        <v>69</v>
      </c>
      <c r="C11" s="45">
        <f>SUM(C5:C10)</f>
        <v>25</v>
      </c>
      <c r="D11" s="45">
        <f t="shared" ref="D11:G11" si="2">SUM(D5:D10)</f>
        <v>0</v>
      </c>
      <c r="E11" s="45">
        <f t="shared" si="2"/>
        <v>0</v>
      </c>
      <c r="F11" s="45">
        <f t="shared" si="2"/>
        <v>0</v>
      </c>
      <c r="G11" s="45">
        <f t="shared" si="2"/>
        <v>0</v>
      </c>
      <c r="H11" s="39" t="str">
        <f>IF(SUM(D11:G11)=C11,"Korras","Palun kontrolli hinnanguid")</f>
        <v>Palun kontrolli hinnanguid</v>
      </c>
    </row>
    <row r="13" spans="1:8">
      <c r="B13" s="2" t="s">
        <v>70</v>
      </c>
    </row>
    <row r="14" spans="1:8">
      <c r="A14">
        <f>A5</f>
        <v>1</v>
      </c>
      <c r="B14" s="40"/>
      <c r="C14" s="40"/>
      <c r="D14" s="40"/>
      <c r="E14" s="40"/>
      <c r="F14" s="40"/>
      <c r="G14" s="40"/>
      <c r="H14" s="40"/>
    </row>
    <row r="15" spans="1:8">
      <c r="A15">
        <f t="shared" ref="A15:A19" si="3">A6</f>
        <v>2</v>
      </c>
      <c r="B15" s="40"/>
      <c r="C15" s="40"/>
      <c r="D15" s="40"/>
      <c r="E15" s="40"/>
      <c r="F15" s="40"/>
      <c r="G15" s="40"/>
      <c r="H15" s="40"/>
    </row>
    <row r="16" spans="1:8">
      <c r="A16">
        <f t="shared" si="3"/>
        <v>3</v>
      </c>
      <c r="B16" s="40"/>
      <c r="C16" s="40"/>
      <c r="D16" s="40"/>
      <c r="E16" s="40"/>
      <c r="F16" s="40"/>
      <c r="G16" s="40"/>
      <c r="H16" s="40"/>
    </row>
    <row r="17" spans="1:8">
      <c r="A17">
        <f t="shared" si="3"/>
        <v>4</v>
      </c>
      <c r="B17" s="40"/>
      <c r="C17" s="40"/>
      <c r="D17" s="40"/>
      <c r="E17" s="40"/>
      <c r="F17" s="40"/>
      <c r="G17" s="40"/>
      <c r="H17" s="40"/>
    </row>
    <row r="18" spans="1:8">
      <c r="A18">
        <f t="shared" si="3"/>
        <v>5</v>
      </c>
      <c r="B18" s="40"/>
      <c r="C18" s="40"/>
      <c r="D18" s="40"/>
      <c r="E18" s="40"/>
      <c r="F18" s="40"/>
      <c r="G18" s="40"/>
      <c r="H18" s="40"/>
    </row>
    <row r="19" spans="1:8">
      <c r="A19">
        <f t="shared" si="3"/>
        <v>6</v>
      </c>
      <c r="B19" s="40"/>
      <c r="C19" s="40"/>
      <c r="D19" s="40"/>
      <c r="E19" s="40"/>
      <c r="F19" s="40"/>
      <c r="G19" s="40"/>
      <c r="H19" s="40"/>
    </row>
  </sheetData>
  <mergeCells count="8">
    <mergeCell ref="B14:H14"/>
    <mergeCell ref="B15:H15"/>
    <mergeCell ref="B16:H16"/>
    <mergeCell ref="B17:H17"/>
    <mergeCell ref="E2:H2"/>
    <mergeCell ref="A1:H1"/>
    <mergeCell ref="B18:H18"/>
    <mergeCell ref="B19:H19"/>
  </mergeCells>
  <conditionalFormatting sqref="B5">
    <cfRule type="expression" dxfId="11" priority="3">
      <formula>#REF!=B5</formula>
    </cfRule>
  </conditionalFormatting>
  <conditionalFormatting sqref="B6:B11 B13">
    <cfRule type="expression" dxfId="10" priority="2">
      <formula>B5=B6</formula>
    </cfRule>
  </conditionalFormatting>
  <conditionalFormatting sqref="A1">
    <cfRule type="expression" dxfId="9" priority="1">
      <formula>A1048554=A1</formula>
    </cfRule>
  </conditionalFormatting>
  <printOptions horizontalCentered="1"/>
  <pageMargins left="0.59055118110236227" right="0.39370078740157483" top="0.59055118110236227" bottom="0.39370078740157483" header="0.19685039370078741" footer="0.19685039370078741"/>
  <pageSetup paperSize="9" scale="73" orientation="portrait" r:id="rId1"/>
  <headerFooter>
    <oddHeader>&amp;L&amp;F&amp;R&amp;A</oddHeader>
    <oddFooter>&amp;R&amp;P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Kontroll-leht 1</vt:lpstr>
      <vt:lpstr>Kontroll-leht 2</vt:lpstr>
      <vt:lpstr>Kontroll-leht 3</vt:lpstr>
      <vt:lpstr>'Kontroll-leht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 Pervjakov</dc:creator>
  <cp:lastModifiedBy>kurmeto</cp:lastModifiedBy>
  <cp:lastPrinted>2011-06-04T11:39:52Z</cp:lastPrinted>
  <dcterms:created xsi:type="dcterms:W3CDTF">2010-10-07T07:55:31Z</dcterms:created>
  <dcterms:modified xsi:type="dcterms:W3CDTF">2011-06-05T14:35:02Z</dcterms:modified>
</cp:coreProperties>
</file>