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360" yWindow="210" windowWidth="15315" windowHeight="6285"/>
  </bookViews>
  <sheets>
    <sheet name="Kontroll-leht 1" sheetId="2" r:id="rId1"/>
    <sheet name="Kontroll-leht 2" sheetId="1" r:id="rId2"/>
    <sheet name="Kontroll-leht 3" sheetId="3" r:id="rId3"/>
  </sheets>
  <definedNames>
    <definedName name="_xlnm._FilterDatabase" localSheetId="1" hidden="1">'Kontroll-leht 2'!$A$2:$I$74</definedName>
    <definedName name="_xlnm.Print_Titles" localSheetId="1">'Kontroll-leht 2'!$4:$4</definedName>
  </definedNames>
  <calcPr calcId="125725"/>
</workbook>
</file>

<file path=xl/calcChain.xml><?xml version="1.0" encoding="utf-8"?>
<calcChain xmlns="http://schemas.openxmlformats.org/spreadsheetml/2006/main">
  <c r="E5" i="3"/>
  <c r="F5"/>
  <c r="G5"/>
  <c r="E6"/>
  <c r="F6"/>
  <c r="G6"/>
  <c r="E7"/>
  <c r="F7"/>
  <c r="G7"/>
  <c r="E8"/>
  <c r="F8"/>
  <c r="G8"/>
  <c r="E9"/>
  <c r="F9"/>
  <c r="G9"/>
  <c r="E10"/>
  <c r="F10"/>
  <c r="G10"/>
  <c r="E11"/>
  <c r="F11"/>
  <c r="G11"/>
  <c r="E12"/>
  <c r="F12"/>
  <c r="G12"/>
  <c r="E13"/>
  <c r="F13"/>
  <c r="G13"/>
  <c r="E14"/>
  <c r="F14"/>
  <c r="G14"/>
  <c r="E15"/>
  <c r="F15"/>
  <c r="G15"/>
  <c r="E16"/>
  <c r="F16"/>
  <c r="G16"/>
  <c r="E17"/>
  <c r="F17"/>
  <c r="G17"/>
  <c r="E18"/>
  <c r="F18"/>
  <c r="G18"/>
  <c r="E19"/>
  <c r="F19"/>
  <c r="G19"/>
  <c r="E20"/>
  <c r="F20"/>
  <c r="G20"/>
  <c r="E21"/>
  <c r="F21"/>
  <c r="G21"/>
  <c r="E22"/>
  <c r="F22"/>
  <c r="G22"/>
  <c r="D22"/>
  <c r="H22" s="1"/>
  <c r="D21"/>
  <c r="H21" s="1"/>
  <c r="D20"/>
  <c r="H20" s="1"/>
  <c r="D19"/>
  <c r="H19" s="1"/>
  <c r="D18"/>
  <c r="H18" s="1"/>
  <c r="D17"/>
  <c r="H17" s="1"/>
  <c r="D16"/>
  <c r="H16" s="1"/>
  <c r="D15"/>
  <c r="H15" s="1"/>
  <c r="D14"/>
  <c r="H14" s="1"/>
  <c r="D13"/>
  <c r="H13" s="1"/>
  <c r="D12"/>
  <c r="H12" s="1"/>
  <c r="D11"/>
  <c r="H11" s="1"/>
  <c r="D10"/>
  <c r="H10" s="1"/>
  <c r="D9"/>
  <c r="H9" s="1"/>
  <c r="D8"/>
  <c r="H8" s="1"/>
  <c r="D7"/>
  <c r="H7" s="1"/>
  <c r="D6"/>
  <c r="H6" s="1"/>
  <c r="D5"/>
  <c r="C22"/>
  <c r="C21"/>
  <c r="C20"/>
  <c r="C19"/>
  <c r="C18"/>
  <c r="C17"/>
  <c r="C16"/>
  <c r="C15"/>
  <c r="C14"/>
  <c r="C13"/>
  <c r="C12"/>
  <c r="C11"/>
  <c r="C10"/>
  <c r="C9"/>
  <c r="C8"/>
  <c r="C7"/>
  <c r="C6"/>
  <c r="C5"/>
  <c r="A28"/>
  <c r="A29"/>
  <c r="A30"/>
  <c r="A31"/>
  <c r="A32"/>
  <c r="A33"/>
  <c r="A34"/>
  <c r="A35"/>
  <c r="A36"/>
  <c r="A37"/>
  <c r="A38"/>
  <c r="A39"/>
  <c r="A40"/>
  <c r="A41"/>
  <c r="A42"/>
  <c r="A43"/>
  <c r="E2"/>
  <c r="A26"/>
  <c r="A6"/>
  <c r="A27" s="1"/>
  <c r="J74" i="1"/>
  <c r="J72"/>
  <c r="J71"/>
  <c r="J70"/>
  <c r="J69"/>
  <c r="J68"/>
  <c r="J67"/>
  <c r="J66"/>
  <c r="J65"/>
  <c r="J64"/>
  <c r="J63"/>
  <c r="J61"/>
  <c r="J60"/>
  <c r="J59"/>
  <c r="J58"/>
  <c r="J57"/>
  <c r="J56"/>
  <c r="J55"/>
  <c r="J54"/>
  <c r="J53"/>
  <c r="J52"/>
  <c r="J51"/>
  <c r="J50"/>
  <c r="J49"/>
  <c r="J48"/>
  <c r="J47"/>
  <c r="J46"/>
  <c r="J43"/>
  <c r="J42"/>
  <c r="J40"/>
  <c r="J38"/>
  <c r="J36"/>
  <c r="J34"/>
  <c r="J32"/>
  <c r="J31"/>
  <c r="J30"/>
  <c r="J28"/>
  <c r="J27"/>
  <c r="J25"/>
  <c r="J23"/>
  <c r="J21"/>
  <c r="J20"/>
  <c r="J19"/>
  <c r="J17"/>
  <c r="J16"/>
  <c r="J14"/>
  <c r="J13"/>
  <c r="J12"/>
  <c r="J10"/>
  <c r="J8"/>
  <c r="J6"/>
  <c r="A8"/>
  <c r="A10" s="1"/>
  <c r="A12" s="1"/>
  <c r="A13" s="1"/>
  <c r="A14" s="1"/>
  <c r="A16" s="1"/>
  <c r="A17" s="1"/>
  <c r="A19" s="1"/>
  <c r="A20" s="1"/>
  <c r="A21" s="1"/>
  <c r="A23" s="1"/>
  <c r="A25" s="1"/>
  <c r="A27" s="1"/>
  <c r="A28" s="1"/>
  <c r="A30" s="1"/>
  <c r="A31" s="1"/>
  <c r="A32" s="1"/>
  <c r="A34" s="1"/>
  <c r="A36" s="1"/>
  <c r="A38" s="1"/>
  <c r="A40" s="1"/>
  <c r="A42" s="1"/>
  <c r="A43" s="1"/>
  <c r="A46" s="1"/>
  <c r="A47" s="1"/>
  <c r="A48" s="1"/>
  <c r="A49" s="1"/>
  <c r="A50" s="1"/>
  <c r="A51" s="1"/>
  <c r="A52" s="1"/>
  <c r="A53" s="1"/>
  <c r="A54" s="1"/>
  <c r="A55" s="1"/>
  <c r="A56" s="1"/>
  <c r="A57" s="1"/>
  <c r="A58" s="1"/>
  <c r="A59" s="1"/>
  <c r="A60" s="1"/>
  <c r="A61" s="1"/>
  <c r="A63" s="1"/>
  <c r="A64" s="1"/>
  <c r="A65" s="1"/>
  <c r="A66" s="1"/>
  <c r="A67" s="1"/>
  <c r="A68" s="1"/>
  <c r="A69" s="1"/>
  <c r="A70" s="1"/>
  <c r="A71" s="1"/>
  <c r="A72" s="1"/>
  <c r="A74" s="1"/>
  <c r="I2"/>
  <c r="C23" i="3" l="1"/>
  <c r="E23"/>
  <c r="G23"/>
  <c r="D23"/>
  <c r="F23"/>
  <c r="H5"/>
  <c r="A7"/>
  <c r="H23" l="1"/>
  <c r="A8"/>
  <c r="A9" l="1"/>
  <c r="A10" s="1"/>
  <c r="A11" s="1"/>
  <c r="A12" s="1"/>
  <c r="A13" s="1"/>
  <c r="A14" s="1"/>
  <c r="A15" s="1"/>
  <c r="A16" s="1"/>
  <c r="A17" s="1"/>
  <c r="A18" s="1"/>
  <c r="A19" s="1"/>
  <c r="A20" s="1"/>
  <c r="A21" s="1"/>
  <c r="A22" s="1"/>
</calcChain>
</file>

<file path=xl/comments1.xml><?xml version="1.0" encoding="utf-8"?>
<comments xmlns="http://schemas.openxmlformats.org/spreadsheetml/2006/main">
  <authors>
    <author>kurmeto</author>
  </authors>
  <commentList>
    <comment ref="D3" authorId="0">
      <text>
        <r>
          <rPr>
            <sz val="9"/>
            <color indexed="81"/>
            <rFont val="Tahoma"/>
            <family val="2"/>
            <charset val="186"/>
          </rPr>
          <t xml:space="preserve">palun sisesta asjakohasesse lahtrisse X või x
</t>
        </r>
      </text>
    </comment>
  </commentList>
</comments>
</file>

<file path=xl/sharedStrings.xml><?xml version="1.0" encoding="utf-8"?>
<sst xmlns="http://schemas.openxmlformats.org/spreadsheetml/2006/main" count="187" uniqueCount="138">
  <si>
    <t>Viide</t>
  </si>
  <si>
    <t>Standardi nõue</t>
  </si>
  <si>
    <t>Suhe raamistikuga, muude ISAEdega, ISAdega ja ISREdega</t>
  </si>
  <si>
    <t>Praktiseerija peaks olema vastavuses käesoleva ISAE ja muude relevantsete ISAEdega kindlustandva töövõtu teostamisel, mis on muu kui möödunud perioodide finantsinformatsiooni audit või ülevaatus, mida hõlmavad ISAd või ISREd.</t>
  </si>
  <si>
    <t>ISAE(EE)3000-3</t>
  </si>
  <si>
    <t>Eetikanõuded</t>
  </si>
  <si>
    <t>Praktiseerija peaks olema vastavuses Rahvusvahelise Arvestusekspertide Föderatsiooni „Kutseliste arvestusekspertide eetikakoodeksi” (Code of Ethics for Professional Accountants) (Koodeksi) osade A ja B nõuetega.</t>
  </si>
  <si>
    <t>ISAE(EE)3000-4</t>
  </si>
  <si>
    <t>Kvaliteedikontroll</t>
  </si>
  <si>
    <t>ISAE(EE)3000-6</t>
  </si>
  <si>
    <t>Praktiseerija peaks kasutusele võtma kvaliteedikontrolli protseduurid, mis on rakendatavad konkreetse töövõtu puhul.</t>
  </si>
  <si>
    <t>Töövõtu aktsepteerimine ja jätkamine</t>
  </si>
  <si>
    <t>ISAE(EE)3000-7</t>
  </si>
  <si>
    <t>Praktiseerija peaks kindlustandva töövõtu aktsepteerima (või seda jätkama, kus rakendatav) ainult juhul, kui käsitletav küsimus on selle osapoole vastutus, kes on muu kui ettenähtud kasutajad või praktiseerija.</t>
  </si>
  <si>
    <t>ISAE(EE)3000-8</t>
  </si>
  <si>
    <t>ISAE(EE)3000-9</t>
  </si>
  <si>
    <t>Praktiseerija peaks kindlustandva töövõtu aktsepteerima (või seda jätkama, kus rakendatav) ainult juhul, kui esialgsete teadmiste põhjal töövõtu asjaolude kohta ei tähelda praktiseerija midagi, mis osutaks, et IESBA Koodeksi või ISAEde nõudeid ei täideta.</t>
  </si>
  <si>
    <t>Praktiseerija peaks kindlustandva töövõtu aktsepteerima (või seda jätkama, kus rakendatav) ainult juhul, kui praktiseerija on saavutanud rahulolu selles, et nendel isikutel, kes hakkavad töövõttu läbi viima, on kollektiivselt vajalik kutsealane kompetentsus.</t>
  </si>
  <si>
    <t>Töövõtutingimustes kokkuleppimine</t>
  </si>
  <si>
    <t>Praktiseerija peaks töövõtutingimused kokku leppima töövõtu telliva osapoolega.</t>
  </si>
  <si>
    <t>ISAE(EE)3000-10</t>
  </si>
  <si>
    <t>ISAE(EE)3000-11</t>
  </si>
  <si>
    <t>Praktiseerija peaks kaaluma nõude asjakohasust, mis tehti enne kindlustandva töövõtu lõpetamist, et muuta töövõtt kindlust mitteandvaks töövõtuks või põhjendatud kindlustandvast töövõtust piiratud kindlustandvaks töövõtuks ilma põhjendatud õigustuseta.</t>
  </si>
  <si>
    <t>Töövõtu planeerimine ja läbiviimine</t>
  </si>
  <si>
    <t>Praktiseerija peaks planeerima töövõtu selliselt, et see viiakse läbi tulemuslikult.</t>
  </si>
  <si>
    <t>ISAE(EE)3000-12</t>
  </si>
  <si>
    <t>Praktiseerija peaks töövõtu planeerima ja läbi viima kutsealase skeptitsismiga, tunnustades, et võivad eksisteerida asjaolud, mis põhjustavad käsitletava küsimuse kohta esitatud informatsiooni olulise väärkajastamise.</t>
  </si>
  <si>
    <t>ISAE(EE)3000-14</t>
  </si>
  <si>
    <t>ISAE(EE)3000-15</t>
  </si>
  <si>
    <t>Praktiseerija peaks omandama arusaama käsitletavast küsimusest ja muudest töövõtu asjaoludest, mis oleks piisav identifitseerimaks ja hindamaks riske, et käsitletava küsimuse informatsioon sisaldab olulisi väärkajastamisi, ning piisav edasiste tõendusmaterjali kogumise protseduuride kavandamiseks ja läbiviimiseks.</t>
  </si>
  <si>
    <t>Käsitletava küsimuse asjakohasuse hindamine</t>
  </si>
  <si>
    <t>Praktiseerija peaks hindama käsitletava küsimuse asjakohasust.</t>
  </si>
  <si>
    <t>ISAE(EE)3000-18</t>
  </si>
  <si>
    <t>Kriteeriumite sobivuse hindamine</t>
  </si>
  <si>
    <t>Praktiseerija peaks hindama kriteeriumite sobivust käsitletava küsimuse hindamiseks või mõõtmiseks.</t>
  </si>
  <si>
    <t>ISAE(EE)3000-19</t>
  </si>
  <si>
    <t>Olulisus ja kindlustandva töövõtu risk</t>
  </si>
  <si>
    <t>ISAE(EE)3000-22</t>
  </si>
  <si>
    <t>Praktiseerija peaks kindlustandva töövõtu planeerimisel ja läbiviimisel arvesse võtma olulisust ja kindlustandva töövõtu riski.</t>
  </si>
  <si>
    <t>ISAE(EE)3000-24</t>
  </si>
  <si>
    <t>Praktiseerija peaks vähendama töövõtu asjaolusid arvestades kindlustandva töövõtu riski aktsepteeritavalt madala tasemeni.</t>
  </si>
  <si>
    <t>Eksperdi töö kasutamine</t>
  </si>
  <si>
    <t>ISAE(EE)3000-26</t>
  </si>
  <si>
    <t>Kui tõendusmaterjali kogumisel ja hindamisel kasutatakse eksperdi tööd, peaksid praktiseerija ja ekspert kombineeritult omama adekvaatseid oskusi ja teadmisi käsitletava küsimuse ja kriteeriumite kohta, et praktiseerija saaks kindlaks määrata, et omandatud on piisav asjakohane tõendusmaterjal.</t>
  </si>
  <si>
    <t>Praktiseerija peaks olema kaasatud töövõttu ja aru saama tööst, mille jaoks kasutatakse eksperti, sellises ulatuses, mis on piisav võimaldamaks praktiseerijal aktsepteerida vastutust käsitletava küsimuse kohta esitatud informatsiooni suhtes tehtava kokkuvõtte eest.</t>
  </si>
  <si>
    <t>ISAE(EE)3000-30</t>
  </si>
  <si>
    <t>ISAE(EE)3000-32</t>
  </si>
  <si>
    <t>Praktiseerija peaks omandama piisava asjakohase tõendusmaterjali selle kohta, et eksperdi töö on adekvaatne kindlustandva töövõtu eesmärkide seisukohast.</t>
  </si>
  <si>
    <t>Tõendusmaterjali omandamine</t>
  </si>
  <si>
    <t>Praktiseerija peaks omandama piisava asjakohase tõendusmaterjali, millele rajada kokkuvõte.</t>
  </si>
  <si>
    <t>ISAE(EE)3000-33</t>
  </si>
  <si>
    <t>Vastutava osapoole esitised</t>
  </si>
  <si>
    <t>Praktiseerija peaks omandama esitised vastutavalt osapoolelt, nagu asjakohane.</t>
  </si>
  <si>
    <t>ISAE(EE)3000-38</t>
  </si>
  <si>
    <t>Järgnevate sündmustega arvestamine</t>
  </si>
  <si>
    <t>Praktiseerija peaks arvesse võtma kuni kindlustandva töövõtu aruande kuupäevani toimunud sündmuste mõju käsitletava küsimuse kohta esitatud informatsioonile ja kindlustandva töövõtu aruandele.</t>
  </si>
  <si>
    <t>ISAE(EE)3000-41</t>
  </si>
  <si>
    <t>Dokumentatsioon</t>
  </si>
  <si>
    <t>Praktiseerija peaks dokumenteerima asjaolud, mis on märkimisväärsed selle tõendusmaterjali andmisel, mis toetab kindlustandva töövõtu aruannet, ja selle et töövõtt viidi läbi kooskõlas ISAEdega.</t>
  </si>
  <si>
    <t>ISAE(EE)3000-42</t>
  </si>
  <si>
    <t>Kindlustandva töövõtu aruande koostamine</t>
  </si>
  <si>
    <t>Praktiseerija peaks tegema kokkuvõtte, kas on omandatud piisava asjakohane tõendusmaterjal kindlustandva töövõtu aruandes avaldatud kokkuvõtte toetamiseks.</t>
  </si>
  <si>
    <t>ISAE(EE)3000-45</t>
  </si>
  <si>
    <t>Kindlustandva töövõtu aruanne peaks olema kirjalik ja peaks sisaldama praktiseerija kokkuvõtte selge avaldamise käsitletava küsimuse kohta esitatud informatsiooni suhtes.</t>
  </si>
  <si>
    <t>ISAE(EE)3000-46</t>
  </si>
  <si>
    <t>Kindlustandva töövõtu aruande sisu</t>
  </si>
  <si>
    <t>Kindlustandva töövõtu aruanne peaks sisaldama järgmisi põhielemente:</t>
  </si>
  <si>
    <t>ISAE(EE)3000-49</t>
  </si>
  <si>
    <t>(a) pealkiri, mis selgelt osutab, et aruanne on sõltumatu kindlustandva töövõtu aruanne</t>
  </si>
  <si>
    <t>(b) adressaat</t>
  </si>
  <si>
    <t>(c) käsitletava küsimuse kohta esitatud informatsiooni ja siis, kui asjakohane, käsitletava küsimuse identifitseerimine ja kirjeldus</t>
  </si>
  <si>
    <t>(d) kriteeriumite identifitseerimine</t>
  </si>
  <si>
    <t>(e) kus asjakohane, käsitletava küsimuse kriteeriumite järgse hindamise või mõõtmisega seonduva mis tahes märkimisväärse, olemusliku piiratuse kirjeldus</t>
  </si>
  <si>
    <t>(f) kui käsitletava küsimuse hindamiseks või mõõtmiseks kasutatud kriteeriumid on kättesaadavad ainult spetsiifilistele ettenähtud kasutajatele või on relevantsed ainult spetsiifilise otstarbe seisukohast, siis avaldus, mis piirab kindlustandva töövõtu aruande kasutamise nende ettenähtud kasutajatega või selle otstarbega</t>
  </si>
  <si>
    <t>(g) avaldus vastutava osapoole identifitseerimiseks ning vastutava osapoole ja praktiseerija vastutusalade kirjeldamiseks</t>
  </si>
  <si>
    <t>(h) avaldus, et töövõtt viidi läbi kooskõlas ISAEdega</t>
  </si>
  <si>
    <t>(i) läbiviidud töö kokkuvõte</t>
  </si>
  <si>
    <t>(j) praktiseerija kokkuvõte</t>
  </si>
  <si>
    <t xml:space="preserve">   - Kus asjakohane, peaks kokkuvõte informeerima ettenähtud kasutajaid kontekstist, milles praktiseerija kokkuvõtet tuleb lugeda</t>
  </si>
  <si>
    <t xml:space="preserve">   - Põhjendatud kindlustandva töövõtu korral tuleks kokkuvõte avaldada positiivses vormis</t>
  </si>
  <si>
    <t xml:space="preserve">   - Piiratud kindlustandva töövõtu korral tuleks kokkuvõte avaldada negatiivses vormis</t>
  </si>
  <si>
    <t xml:space="preserve">   - Kui praktiseerija avaldab kokkuvõtte, mis on muu kui märkus(t)eta, peaks kindlustandva töövõtu aruanne sisaldama kõikide põhjuste selget kirjeldust</t>
  </si>
  <si>
    <t>(k) kindlustandva töövõtu aruande kuupäev</t>
  </si>
  <si>
    <t>(l) ettevõtte või praktiseerija nimi ning spetsiifiline asukoht, milleks tavaliselt on see linn, kus asub praktiseerija kontor, millel on vastutus töövõtu eest</t>
  </si>
  <si>
    <t>Märkus(t)ega kokkuvõtted, vastupidised kokkuvõtted ja kokkuvõtte avaldamisest loobumised</t>
  </si>
  <si>
    <t>ISAE(EE)3000-51</t>
  </si>
  <si>
    <t>Praktiseerija ei tohiks avaldada märkus(t)eta kokkuvõtet siis, kui eksisteerivad järgmised asjaolud ja praktiseerija otsustuse kohaselt asjaolu mõju, kas on või võib olla oluline:</t>
  </si>
  <si>
    <t>(a) eksisteerib praktiseerija töö ulatuse piiratus, see tähendab, et asjaolud takistavad või vastutav osapool või töövõtu telliv osapool kehtestab piirangu, mis takistab praktiseerijat omandamast tõendusmaterjali, mis on nõutav kindlustandva töövõtu riski vähendamiseks asjakohase tasemeni. Praktiseerija peaks avaldama märkus(t)ega kokkuvõtte või kokkuvõtte avaldamisest loobuma;</t>
  </si>
  <si>
    <t>(b) sellistel juhtudel, kui:</t>
  </si>
  <si>
    <t xml:space="preserve">   (i) praktiseerija kokkuvõte on sõnastatud vastutava osapoole väite seisukohast ja see väide ei ole kõikides olulistes osades õiglaselt väidetud või</t>
  </si>
  <si>
    <t xml:space="preserve">   (ii) praktiseerija kokkuvõte on sõnastatud otseselt käsitletava küsimuse ja kriteeriumite seisukohast ning käsitletava küsimuse informatsioon sisaldab olulisi väärkajastamisi,</t>
  </si>
  <si>
    <t>peaks praktiseerija avaldama märkus(t)ega kokkuvõtte või vastupidise kokkuvõtte või</t>
  </si>
  <si>
    <t>(c) kui avastatakse peale töövõtu aktsepteerimist, et kriteeriumid on ebasobivad või käsitletav küsimus ei ole kindlustandva töövõtu jaoks asjakohane. Praktiseerija peaks avaldama:</t>
  </si>
  <si>
    <t xml:space="preserve">   (i) märkus(t)ega kokkuvõtte või vastupidise kokkuvõtte siis, kui ebasobivad kriteeriumid või mitteasjakohane käsitletav küsimuse eksitab tõenäoliselt ettenähtud kasutajaid või</t>
  </si>
  <si>
    <t xml:space="preserve">   (ii) märkus(t)ega kokkuvõtte või kokkuvõtte avaldamisest loobumise muudel juhtudel.</t>
  </si>
  <si>
    <t>ISAE(EE)3000-52</t>
  </si>
  <si>
    <t>Praktiseerija peaks avaldama märkus(t)ega kokkuvõtte siis, kui asjaolu mõju ei ole nii oluline või läbiv, et nõuaks vastupidist kokkuvõtet või kokkuvõtte avaldamisest loobumist. Märkus(t)ega kokkuvõte avaldatakse vormis „välja arvatud” selle asjaolu mõjud, millega märkus(ed) on seotud.</t>
  </si>
  <si>
    <t>Muud aruandluskohustused</t>
  </si>
  <si>
    <t>Praktiseerija peaks arvesse võtma muid aruandluskohustusi, kaasa arvatud info edastamise asjakohasus isikutele, kelle ülesandeks on valitsemine, relevantsete valitsemiseks huvipakkuvate asjaolude kohta, mis kerkivad esile kindlustandva töövõtu käigus.</t>
  </si>
  <si>
    <t>ISAE(EE)3000-54</t>
  </si>
  <si>
    <t>Rahvusvaheline muude kindlustandvate teenuste standard ISAE (EE) 3000</t>
  </si>
  <si>
    <t>Ettevõtte tegevusala</t>
  </si>
  <si>
    <t>Käive</t>
  </si>
  <si>
    <t>Bilansimaht</t>
  </si>
  <si>
    <t>Kasum</t>
  </si>
  <si>
    <t>Töötajate arv</t>
  </si>
  <si>
    <t>Töövõtupartner (allkirjastav audiitor)</t>
  </si>
  <si>
    <t>Töövõtu juht (manager)</t>
  </si>
  <si>
    <t>Kontrollitava audiitorettevõtja esindaja kinnitus:</t>
  </si>
  <si>
    <t>Üldine informatsioon kvaliteedikontrolli kohta</t>
  </si>
  <si>
    <t>Kvaliteedikontrolli number</t>
  </si>
  <si>
    <t>Töörühma juht</t>
  </si>
  <si>
    <t>Kontrollile allutatu nimi</t>
  </si>
  <si>
    <t>Üldine informatsioon kontrollitava audiitorteenuse kohta</t>
  </si>
  <si>
    <t>Audiitorteenuse sisu</t>
  </si>
  <si>
    <t>Ettevõtte (organisatsiooni) nimi</t>
  </si>
  <si>
    <t>Majandusaasta algus ja lõpp</t>
  </si>
  <si>
    <t>Audiitorteenuse eelarve (EUR ja h)</t>
  </si>
  <si>
    <t>Audiitorteenuse osutamise aeg</t>
  </si>
  <si>
    <t>Standardi eesmärk:</t>
  </si>
  <si>
    <t>Kontrolli läbiviijate nimi ja allkiri</t>
  </si>
  <si>
    <t>Kuupäev</t>
  </si>
  <si>
    <t>Kinnitan, et olen esitanud kogu kvaliteedikontrolliga seonduva dokumentatsiooni kvaliteedikontrolli töörühmale.</t>
  </si>
  <si>
    <t>Kontrollile allutatu või tema esindaja nimi ja allkiri</t>
  </si>
  <si>
    <t>Käesoleva rahvusvahelise kindlustandvate teenuste standardi (ISAE) eesmärk on kehtestada põhiprintsiibid ja üliolulised protseduurid ning anda juhiseid kutselistele audiitoritele avalikus kutsealases tegevuses (käesoleva ISAE eesmärkide seisukohast viidatakse neile kui „praktiseerijatele”) kindlustandvate töövõttude teostamiseks, mis on muud kui möödunud perioodide finantsinformatsiooni auditid või ülevaatused, mida käsitlevad rahvusvahelised auditeerimisstandardid ISAd (International Standards on Auditing, ISAs) või rahvusvahelised ülevaatuse töövõttude standardid ISREd (International Standards on Review Engagements, ISREs).</t>
  </si>
  <si>
    <t>Nr</t>
  </si>
  <si>
    <t>Töörühma hinnangud ja seisukohad ning kontrollitava selgitused</t>
  </si>
  <si>
    <t>Nõue täidetud</t>
  </si>
  <si>
    <t>Nõue täidetud osaliselt</t>
  </si>
  <si>
    <t>Nõue täitmata</t>
  </si>
  <si>
    <t>Nõue mitte-asjakohane</t>
  </si>
  <si>
    <t>Töörühma seisukohad</t>
  </si>
  <si>
    <t>Kontrollitava selgitused</t>
  </si>
  <si>
    <t>Teema</t>
  </si>
  <si>
    <t>Nõudeid</t>
  </si>
  <si>
    <t>Kontroll</t>
  </si>
  <si>
    <t>KOKKU</t>
  </si>
  <si>
    <t>Kontrolli asjaolud, millele töörühm peab vajalikuks tähelepanu juhtida</t>
  </si>
</sst>
</file>

<file path=xl/styles.xml><?xml version="1.0" encoding="utf-8"?>
<styleSheet xmlns="http://schemas.openxmlformats.org/spreadsheetml/2006/main">
  <fonts count="18">
    <font>
      <sz val="11"/>
      <color theme="1"/>
      <name val="Calibri"/>
      <family val="2"/>
      <charset val="186"/>
      <scheme val="minor"/>
    </font>
    <font>
      <b/>
      <sz val="15"/>
      <color theme="3"/>
      <name val="Calibri"/>
      <family val="2"/>
      <charset val="186"/>
      <scheme val="minor"/>
    </font>
    <font>
      <b/>
      <sz val="13"/>
      <color theme="3"/>
      <name val="Calibri"/>
      <family val="2"/>
      <charset val="186"/>
      <scheme val="minor"/>
    </font>
    <font>
      <b/>
      <sz val="11"/>
      <color theme="1"/>
      <name val="Calibri"/>
      <family val="2"/>
      <charset val="186"/>
      <scheme val="minor"/>
    </font>
    <font>
      <b/>
      <sz val="11"/>
      <name val="Calibri"/>
      <family val="2"/>
      <charset val="186"/>
      <scheme val="minor"/>
    </font>
    <font>
      <sz val="11"/>
      <name val="Calibri"/>
      <family val="2"/>
      <charset val="186"/>
      <scheme val="minor"/>
    </font>
    <font>
      <sz val="11"/>
      <color theme="1"/>
      <name val="Calibri"/>
      <family val="2"/>
      <charset val="186"/>
      <scheme val="minor"/>
    </font>
    <font>
      <sz val="8"/>
      <name val="Tahoma"/>
      <family val="2"/>
      <charset val="186"/>
    </font>
    <font>
      <b/>
      <sz val="15"/>
      <color theme="3"/>
      <name val="Calibri"/>
      <family val="2"/>
      <charset val="186"/>
    </font>
    <font>
      <sz val="11"/>
      <color theme="1"/>
      <name val="Calibri"/>
      <family val="2"/>
      <charset val="186"/>
    </font>
    <font>
      <b/>
      <sz val="12"/>
      <name val="Calibri"/>
      <family val="2"/>
      <charset val="186"/>
    </font>
    <font>
      <sz val="12"/>
      <name val="Calibri"/>
      <family val="2"/>
      <charset val="186"/>
    </font>
    <font>
      <sz val="12"/>
      <color theme="1"/>
      <name val="Calibri"/>
      <family val="2"/>
      <charset val="186"/>
    </font>
    <font>
      <b/>
      <sz val="12"/>
      <color rgb="FF000000"/>
      <name val="Calibri"/>
      <family val="2"/>
      <charset val="186"/>
    </font>
    <font>
      <sz val="12"/>
      <color rgb="FF000000"/>
      <name val="Calibri"/>
      <family val="2"/>
      <charset val="186"/>
    </font>
    <font>
      <b/>
      <u/>
      <sz val="12"/>
      <name val="Calibri"/>
      <family val="2"/>
      <charset val="186"/>
    </font>
    <font>
      <sz val="9"/>
      <color indexed="81"/>
      <name val="Tahoma"/>
      <family val="2"/>
      <charset val="186"/>
    </font>
    <font>
      <b/>
      <sz val="11"/>
      <color theme="1"/>
      <name val="Calibri"/>
      <family val="2"/>
      <charset val="186"/>
    </font>
  </fonts>
  <fills count="4">
    <fill>
      <patternFill patternType="none"/>
    </fill>
    <fill>
      <patternFill patternType="gray125"/>
    </fill>
    <fill>
      <patternFill patternType="solid">
        <fgColor indexed="9"/>
        <bgColor indexed="64"/>
      </patternFill>
    </fill>
    <fill>
      <patternFill patternType="solid">
        <fgColor theme="8" tint="0.7999816888943144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s>
  <cellStyleXfs count="3">
    <xf numFmtId="0" fontId="0" fillId="0" borderId="0"/>
    <xf numFmtId="0" fontId="1" fillId="0" borderId="1" applyNumberFormat="0" applyFill="0" applyAlignment="0" applyProtection="0"/>
    <xf numFmtId="0" fontId="2" fillId="0" borderId="2" applyNumberFormat="0" applyFill="0" applyAlignment="0" applyProtection="0"/>
  </cellStyleXfs>
  <cellXfs count="52">
    <xf numFmtId="0" fontId="0" fillId="0" borderId="0" xfId="0"/>
    <xf numFmtId="0" fontId="0" fillId="0" borderId="0" xfId="0" applyAlignment="1">
      <alignment wrapText="1"/>
    </xf>
    <xf numFmtId="0" fontId="3" fillId="0" borderId="0" xfId="0" applyFont="1" applyAlignment="1">
      <alignment horizontal="left" vertical="top"/>
    </xf>
    <xf numFmtId="16" fontId="3" fillId="0" borderId="0" xfId="0" applyNumberFormat="1" applyFont="1" applyAlignment="1">
      <alignment horizontal="left" vertical="top"/>
    </xf>
    <xf numFmtId="0" fontId="3" fillId="0" borderId="0" xfId="0" applyFont="1" applyAlignment="1">
      <alignment vertical="top"/>
    </xf>
    <xf numFmtId="0" fontId="9" fillId="0" borderId="0" xfId="0" applyFont="1"/>
    <xf numFmtId="0" fontId="10" fillId="0" borderId="0" xfId="2" applyFont="1" applyBorder="1" applyAlignment="1"/>
    <xf numFmtId="0" fontId="11" fillId="0" borderId="4" xfId="2" applyFont="1" applyBorder="1" applyAlignment="1">
      <alignment horizontal="left"/>
    </xf>
    <xf numFmtId="0" fontId="11" fillId="0" borderId="3" xfId="2" applyFont="1" applyBorder="1" applyAlignment="1"/>
    <xf numFmtId="0" fontId="12" fillId="0" borderId="0" xfId="0" applyFont="1"/>
    <xf numFmtId="0" fontId="13" fillId="0" borderId="0" xfId="0" applyFont="1"/>
    <xf numFmtId="0" fontId="14" fillId="0" borderId="0" xfId="0" applyFont="1"/>
    <xf numFmtId="0" fontId="15" fillId="2" borderId="0" xfId="0" applyFont="1" applyFill="1"/>
    <xf numFmtId="0" fontId="6" fillId="0" borderId="0" xfId="0" applyFont="1" applyAlignment="1">
      <alignment wrapText="1"/>
    </xf>
    <xf numFmtId="0" fontId="6" fillId="0" borderId="0" xfId="0" applyFont="1"/>
    <xf numFmtId="0" fontId="6" fillId="0" borderId="0" xfId="0" applyFont="1" applyAlignment="1">
      <alignment vertical="center"/>
    </xf>
    <xf numFmtId="0" fontId="6" fillId="0" borderId="0" xfId="0" applyFont="1" applyAlignment="1">
      <alignment horizontal="left" vertical="top"/>
    </xf>
    <xf numFmtId="0" fontId="6" fillId="0" borderId="0" xfId="0" applyFont="1" applyAlignment="1">
      <alignment vertical="top" wrapText="1"/>
    </xf>
    <xf numFmtId="0" fontId="6" fillId="0" borderId="0" xfId="0" applyFont="1" applyAlignment="1">
      <alignment vertical="top"/>
    </xf>
    <xf numFmtId="0" fontId="4" fillId="0" borderId="5" xfId="0" applyFont="1" applyBorder="1" applyAlignment="1">
      <alignment horizontal="center" vertical="center" wrapText="1"/>
    </xf>
    <xf numFmtId="0" fontId="5" fillId="0" borderId="6" xfId="0" applyFont="1" applyBorder="1" applyAlignment="1">
      <alignment horizontal="center" vertical="center"/>
    </xf>
    <xf numFmtId="0" fontId="6" fillId="0" borderId="7" xfId="0" applyFont="1" applyBorder="1" applyAlignment="1">
      <alignment horizontal="center" vertical="center" textRotation="90" wrapText="1"/>
    </xf>
    <xf numFmtId="0" fontId="6" fillId="0" borderId="3" xfId="0" applyFont="1" applyBorder="1" applyAlignment="1">
      <alignment horizontal="center" vertical="center" textRotation="90"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top"/>
    </xf>
    <xf numFmtId="0" fontId="3" fillId="0" borderId="5" xfId="0" applyFont="1" applyBorder="1" applyAlignment="1">
      <alignment horizontal="center" vertical="top"/>
    </xf>
    <xf numFmtId="0" fontId="3" fillId="0" borderId="0" xfId="0" applyFont="1" applyAlignment="1">
      <alignment horizontal="right"/>
    </xf>
    <xf numFmtId="0" fontId="6" fillId="0" borderId="0" xfId="0" applyFont="1" applyAlignment="1">
      <alignment horizontal="right"/>
    </xf>
    <xf numFmtId="0" fontId="4" fillId="0" borderId="8" xfId="2" applyFont="1" applyBorder="1" applyAlignment="1">
      <alignment horizontal="right" vertical="top"/>
    </xf>
    <xf numFmtId="0" fontId="3" fillId="0" borderId="9" xfId="0" applyFont="1" applyBorder="1" applyAlignment="1">
      <alignment horizontal="right" vertical="top"/>
    </xf>
    <xf numFmtId="0" fontId="6" fillId="0" borderId="0" xfId="0" applyFont="1" applyAlignment="1">
      <alignment horizontal="right" vertical="top"/>
    </xf>
    <xf numFmtId="0" fontId="3" fillId="0" borderId="0" xfId="0" applyFont="1" applyAlignment="1">
      <alignment horizontal="right" vertical="top"/>
    </xf>
    <xf numFmtId="0" fontId="0" fillId="3" borderId="0" xfId="0" applyFont="1" applyFill="1" applyAlignment="1">
      <alignment horizontal="center" vertical="center"/>
    </xf>
    <xf numFmtId="0" fontId="0" fillId="0" borderId="7" xfId="0" applyBorder="1"/>
    <xf numFmtId="0" fontId="0" fillId="0" borderId="3" xfId="0" applyBorder="1" applyAlignment="1">
      <alignment vertical="top"/>
    </xf>
    <xf numFmtId="0" fontId="0" fillId="0" borderId="3" xfId="0" applyBorder="1" applyAlignment="1">
      <alignment horizontal="center" vertical="center" textRotation="90" wrapText="1"/>
    </xf>
    <xf numFmtId="0" fontId="0" fillId="0" borderId="4" xfId="0" applyBorder="1" applyAlignment="1">
      <alignment horizontal="center" vertical="center" textRotation="90" wrapText="1"/>
    </xf>
    <xf numFmtId="0" fontId="0" fillId="0" borderId="0" xfId="0" applyAlignment="1">
      <alignment horizontal="right" vertical="top"/>
    </xf>
    <xf numFmtId="0" fontId="0" fillId="0" borderId="0" xfId="0" applyAlignment="1">
      <alignment horizontal="left"/>
    </xf>
    <xf numFmtId="0" fontId="0" fillId="0" borderId="10" xfId="0" applyBorder="1" applyAlignment="1">
      <alignment horizontal="right" vertical="top"/>
    </xf>
    <xf numFmtId="0" fontId="0" fillId="0" borderId="10" xfId="0" applyBorder="1" applyAlignment="1">
      <alignment horizontal="left"/>
    </xf>
    <xf numFmtId="0" fontId="0" fillId="3" borderId="0" xfId="0" applyFill="1" applyAlignment="1">
      <alignment horizontal="center"/>
    </xf>
    <xf numFmtId="0" fontId="0" fillId="3" borderId="0" xfId="0" applyFill="1" applyAlignment="1">
      <alignment horizontal="center" vertical="center"/>
    </xf>
    <xf numFmtId="0" fontId="0" fillId="0" borderId="0" xfId="0" applyAlignment="1">
      <alignment horizontal="left" vertical="center"/>
    </xf>
    <xf numFmtId="0" fontId="8" fillId="0" borderId="1" xfId="1" applyFont="1" applyAlignment="1">
      <alignment horizontal="center" vertical="top"/>
    </xf>
    <xf numFmtId="0" fontId="14" fillId="0" borderId="0" xfId="0" applyFont="1" applyAlignment="1">
      <alignment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1" fillId="0" borderId="1" xfId="1" applyAlignment="1">
      <alignment horizontal="center" vertical="top"/>
    </xf>
    <xf numFmtId="0" fontId="0" fillId="3" borderId="0" xfId="0" applyFill="1" applyAlignment="1">
      <alignment horizontal="center"/>
    </xf>
    <xf numFmtId="0" fontId="17" fillId="0" borderId="0" xfId="0" applyFont="1" applyAlignment="1">
      <alignment horizontal="right"/>
    </xf>
  </cellXfs>
  <cellStyles count="3">
    <cellStyle name="Heading 1" xfId="1" builtinId="16"/>
    <cellStyle name="Heading 2" xfId="2" builtinId="17"/>
    <cellStyle name="Normal" xfId="0" builtinId="0"/>
  </cellStyles>
  <dxfs count="1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B42"/>
  <sheetViews>
    <sheetView tabSelected="1" workbookViewId="0">
      <selection activeCell="A2" sqref="A2"/>
    </sheetView>
  </sheetViews>
  <sheetFormatPr defaultRowHeight="15"/>
  <cols>
    <col min="1" max="1" width="34.7109375" style="5" customWidth="1"/>
    <col min="2" max="2" width="71.85546875" style="5" customWidth="1"/>
    <col min="3" max="16384" width="9.140625" style="5"/>
  </cols>
  <sheetData>
    <row r="1" spans="1:2" ht="20.25" thickBot="1">
      <c r="A1" s="45" t="s">
        <v>100</v>
      </c>
      <c r="B1" s="45"/>
    </row>
    <row r="2" spans="1:2" ht="15.75" thickTop="1"/>
    <row r="3" spans="1:2" ht="15.75">
      <c r="A3" s="6" t="s">
        <v>109</v>
      </c>
    </row>
    <row r="4" spans="1:2" ht="15.75">
      <c r="A4" s="7" t="s">
        <v>110</v>
      </c>
      <c r="B4" s="8"/>
    </row>
    <row r="5" spans="1:2" ht="15.75">
      <c r="A5" s="7" t="s">
        <v>111</v>
      </c>
      <c r="B5" s="8"/>
    </row>
    <row r="6" spans="1:2" ht="15.75">
      <c r="A6" s="7" t="s">
        <v>112</v>
      </c>
      <c r="B6" s="8"/>
    </row>
    <row r="8" spans="1:2" ht="15.75">
      <c r="A8" s="6" t="s">
        <v>113</v>
      </c>
      <c r="B8" s="9"/>
    </row>
    <row r="9" spans="1:2" ht="15.75">
      <c r="A9" s="7" t="s">
        <v>114</v>
      </c>
      <c r="B9" s="8"/>
    </row>
    <row r="10" spans="1:2" ht="15.75">
      <c r="A10" s="7" t="s">
        <v>115</v>
      </c>
      <c r="B10" s="8"/>
    </row>
    <row r="11" spans="1:2" ht="15.75">
      <c r="A11" s="7" t="s">
        <v>116</v>
      </c>
      <c r="B11" s="8"/>
    </row>
    <row r="12" spans="1:2" ht="15.75">
      <c r="A12" s="7" t="s">
        <v>101</v>
      </c>
      <c r="B12" s="8"/>
    </row>
    <row r="13" spans="1:2" ht="15.75">
      <c r="A13" s="7" t="s">
        <v>102</v>
      </c>
      <c r="B13" s="8"/>
    </row>
    <row r="14" spans="1:2" ht="15.75">
      <c r="A14" s="7" t="s">
        <v>103</v>
      </c>
      <c r="B14" s="8"/>
    </row>
    <row r="15" spans="1:2" ht="15.75">
      <c r="A15" s="7" t="s">
        <v>104</v>
      </c>
      <c r="B15" s="8"/>
    </row>
    <row r="16" spans="1:2" ht="15.75">
      <c r="A16" s="7" t="s">
        <v>105</v>
      </c>
      <c r="B16" s="8"/>
    </row>
    <row r="17" spans="1:2" ht="15.75">
      <c r="A17" s="7" t="s">
        <v>106</v>
      </c>
      <c r="B17" s="8"/>
    </row>
    <row r="18" spans="1:2" ht="15.75">
      <c r="A18" s="7" t="s">
        <v>107</v>
      </c>
      <c r="B18" s="8"/>
    </row>
    <row r="19" spans="1:2" ht="15.75">
      <c r="A19" s="7" t="s">
        <v>117</v>
      </c>
      <c r="B19" s="8"/>
    </row>
    <row r="20" spans="1:2" ht="15.75">
      <c r="A20" s="7" t="s">
        <v>118</v>
      </c>
      <c r="B20" s="8"/>
    </row>
    <row r="21" spans="1:2" ht="15.75">
      <c r="A21" s="9"/>
      <c r="B21" s="9"/>
    </row>
    <row r="22" spans="1:2" ht="15.75">
      <c r="A22" s="10" t="s">
        <v>119</v>
      </c>
      <c r="B22" s="9"/>
    </row>
    <row r="23" spans="1:2" ht="99.75" customHeight="1">
      <c r="A23" s="46" t="s">
        <v>124</v>
      </c>
      <c r="B23" s="46"/>
    </row>
    <row r="24" spans="1:2" ht="15.75">
      <c r="A24" s="11"/>
      <c r="B24" s="9"/>
    </row>
    <row r="25" spans="1:2" ht="15.75">
      <c r="A25" s="9"/>
      <c r="B25" s="9"/>
    </row>
    <row r="26" spans="1:2" ht="15.75">
      <c r="A26" s="9"/>
      <c r="B26" s="9"/>
    </row>
    <row r="27" spans="1:2" ht="15.75">
      <c r="A27" s="9"/>
      <c r="B27" s="9"/>
    </row>
    <row r="28" spans="1:2" ht="15.75">
      <c r="A28" s="9" t="s">
        <v>120</v>
      </c>
      <c r="B28" s="9"/>
    </row>
    <row r="29" spans="1:2" ht="15.75">
      <c r="A29" s="9" t="s">
        <v>121</v>
      </c>
      <c r="B29" s="9"/>
    </row>
    <row r="30" spans="1:2" ht="15.75">
      <c r="A30" s="9"/>
      <c r="B30" s="9"/>
    </row>
    <row r="31" spans="1:2" ht="15.75">
      <c r="A31" s="12" t="s">
        <v>108</v>
      </c>
      <c r="B31" s="9"/>
    </row>
    <row r="32" spans="1:2" ht="15.75">
      <c r="A32" s="9" t="s">
        <v>122</v>
      </c>
      <c r="B32" s="9"/>
    </row>
    <row r="33" spans="1:2" ht="15.75">
      <c r="B33" s="9"/>
    </row>
    <row r="34" spans="1:2" ht="15.75" customHeight="1"/>
    <row r="35" spans="1:2" ht="15.75">
      <c r="A35" s="9"/>
      <c r="B35" s="9"/>
    </row>
    <row r="36" spans="1:2" ht="15.75">
      <c r="B36" s="9"/>
    </row>
    <row r="41" spans="1:2" ht="15.75">
      <c r="A41" s="9" t="s">
        <v>123</v>
      </c>
    </row>
    <row r="42" spans="1:2" ht="15.75">
      <c r="A42" s="9" t="s">
        <v>121</v>
      </c>
    </row>
  </sheetData>
  <mergeCells count="2">
    <mergeCell ref="A1:B1"/>
    <mergeCell ref="A23:B23"/>
  </mergeCells>
  <conditionalFormatting sqref="A1">
    <cfRule type="expression" dxfId="9" priority="1">
      <formula>A1048554=A1</formula>
    </cfRule>
  </conditionalFormatting>
  <printOptions horizontalCentered="1"/>
  <pageMargins left="0.59055118110236227" right="0.39370078740157483" top="0.59055118110236227" bottom="0.39370078740157483" header="0.19685039370078741" footer="0.19685039370078741"/>
  <pageSetup paperSize="9" scale="87" orientation="portrait" r:id="rId1"/>
  <headerFooter>
    <oddHeader>&amp;L&amp;F&amp;R&amp;A</oddHeader>
    <oddFooter>&amp;R&amp;P (&amp;N)</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J95"/>
  <sheetViews>
    <sheetView zoomScaleNormal="100" workbookViewId="0">
      <pane xSplit="3" ySplit="4" topLeftCell="D5" activePane="bottomRight" state="frozen"/>
      <selection pane="topRight" activeCell="D1" sqref="D1"/>
      <selection pane="bottomLeft" activeCell="A5" sqref="A5"/>
      <selection pane="bottomRight" activeCell="A2" sqref="A2"/>
    </sheetView>
  </sheetViews>
  <sheetFormatPr defaultRowHeight="15"/>
  <cols>
    <col min="1" max="1" width="3.7109375" style="28" customWidth="1"/>
    <col min="2" max="2" width="14.42578125" style="16" customWidth="1"/>
    <col min="3" max="3" width="40.7109375" style="13" customWidth="1"/>
    <col min="4" max="7" width="7.7109375" style="14" customWidth="1"/>
    <col min="8" max="9" width="35.7109375" style="14" customWidth="1"/>
    <col min="10" max="16384" width="9.140625" style="14"/>
  </cols>
  <sheetData>
    <row r="1" spans="1:10" ht="20.25" thickBot="1">
      <c r="A1" s="49" t="s">
        <v>100</v>
      </c>
      <c r="B1" s="49"/>
      <c r="C1" s="49"/>
      <c r="D1" s="49"/>
      <c r="E1" s="49"/>
      <c r="F1" s="49"/>
      <c r="G1" s="49"/>
      <c r="H1" s="49"/>
      <c r="I1" s="49"/>
    </row>
    <row r="2" spans="1:10" ht="15.75" thickTop="1">
      <c r="B2" s="14"/>
      <c r="C2" s="14"/>
      <c r="I2" s="27" t="str">
        <f>"Kvaliteedikontrolli number "&amp;'Kontroll-leht 1'!B4</f>
        <v xml:space="preserve">Kvaliteedikontrolli number </v>
      </c>
    </row>
    <row r="3" spans="1:10" ht="19.5" customHeight="1">
      <c r="A3" s="29" t="s">
        <v>125</v>
      </c>
      <c r="B3" s="26" t="s">
        <v>0</v>
      </c>
      <c r="C3" s="19" t="s">
        <v>1</v>
      </c>
      <c r="D3" s="47" t="s">
        <v>126</v>
      </c>
      <c r="E3" s="47"/>
      <c r="F3" s="47"/>
      <c r="G3" s="47"/>
      <c r="H3" s="47"/>
      <c r="I3" s="48"/>
    </row>
    <row r="4" spans="1:10" s="15" customFormat="1" ht="60" customHeight="1">
      <c r="A4" s="30"/>
      <c r="B4" s="25"/>
      <c r="C4" s="20"/>
      <c r="D4" s="21" t="s">
        <v>127</v>
      </c>
      <c r="E4" s="22" t="s">
        <v>128</v>
      </c>
      <c r="F4" s="22" t="s">
        <v>129</v>
      </c>
      <c r="G4" s="22" t="s">
        <v>130</v>
      </c>
      <c r="H4" s="23" t="s">
        <v>131</v>
      </c>
      <c r="I4" s="24" t="s">
        <v>132</v>
      </c>
    </row>
    <row r="5" spans="1:10">
      <c r="A5" s="31"/>
      <c r="B5" s="3" t="s">
        <v>2</v>
      </c>
    </row>
    <row r="6" spans="1:10" s="18" customFormat="1" ht="90">
      <c r="A6" s="31">
        <v>1</v>
      </c>
      <c r="B6" s="16" t="s">
        <v>4</v>
      </c>
      <c r="C6" s="17" t="s">
        <v>3</v>
      </c>
      <c r="D6" s="43"/>
      <c r="E6" s="33"/>
      <c r="F6" s="33"/>
      <c r="G6" s="43"/>
      <c r="H6" s="33"/>
      <c r="J6" s="18" t="str">
        <f>IF(COUNTIF(D6:G6,"X")&lt;&gt;1,"Palun kontrolli hinnanguid","")</f>
        <v>Palun kontrolli hinnanguid</v>
      </c>
    </row>
    <row r="7" spans="1:10" s="18" customFormat="1">
      <c r="A7" s="31"/>
      <c r="B7" s="2" t="s">
        <v>5</v>
      </c>
      <c r="C7" s="17"/>
    </row>
    <row r="8" spans="1:10" s="18" customFormat="1" ht="90">
      <c r="A8" s="31">
        <f>A6+1</f>
        <v>2</v>
      </c>
      <c r="B8" s="16" t="s">
        <v>7</v>
      </c>
      <c r="C8" s="17" t="s">
        <v>6</v>
      </c>
      <c r="D8" s="33"/>
      <c r="E8" s="43"/>
      <c r="F8" s="33"/>
      <c r="G8" s="33"/>
      <c r="H8" s="33"/>
      <c r="J8" s="18" t="str">
        <f>IF(COUNTIF(D8:G8,"X")&lt;&gt;1,"Palun kontrolli hinnanguid","")</f>
        <v>Palun kontrolli hinnanguid</v>
      </c>
    </row>
    <row r="9" spans="1:10" s="18" customFormat="1">
      <c r="A9" s="31"/>
      <c r="B9" s="2" t="s">
        <v>8</v>
      </c>
      <c r="C9" s="17"/>
    </row>
    <row r="10" spans="1:10" s="18" customFormat="1" ht="45">
      <c r="A10" s="31">
        <f>A8+1</f>
        <v>3</v>
      </c>
      <c r="B10" s="16" t="s">
        <v>9</v>
      </c>
      <c r="C10" s="17" t="s">
        <v>10</v>
      </c>
      <c r="D10" s="33"/>
      <c r="E10" s="33"/>
      <c r="F10" s="43"/>
      <c r="G10" s="33"/>
      <c r="H10" s="33"/>
      <c r="J10" s="18" t="str">
        <f>IF(COUNTIF(D10:G10,"X")&lt;&gt;1,"Palun kontrolli hinnanguid","")</f>
        <v>Palun kontrolli hinnanguid</v>
      </c>
    </row>
    <row r="11" spans="1:10" s="18" customFormat="1">
      <c r="A11" s="31"/>
      <c r="B11" s="2" t="s">
        <v>11</v>
      </c>
      <c r="C11" s="17"/>
    </row>
    <row r="12" spans="1:10" s="18" customFormat="1" ht="90">
      <c r="A12" s="31">
        <f>A10+1</f>
        <v>4</v>
      </c>
      <c r="B12" s="16" t="s">
        <v>12</v>
      </c>
      <c r="C12" s="17" t="s">
        <v>13</v>
      </c>
      <c r="D12" s="33"/>
      <c r="E12" s="33"/>
      <c r="F12" s="33"/>
      <c r="G12" s="43"/>
      <c r="H12" s="33"/>
      <c r="J12" s="18" t="str">
        <f t="shared" ref="J12:J14" si="0">IF(COUNTIF(D12:G12,"X")&lt;&gt;1,"Palun kontrolli hinnanguid","")</f>
        <v>Palun kontrolli hinnanguid</v>
      </c>
    </row>
    <row r="13" spans="1:10" s="18" customFormat="1" ht="105">
      <c r="A13" s="31">
        <f t="shared" ref="A13:A72" si="1">A12+1</f>
        <v>5</v>
      </c>
      <c r="B13" s="16" t="s">
        <v>14</v>
      </c>
      <c r="C13" s="17" t="s">
        <v>16</v>
      </c>
      <c r="D13" s="33"/>
      <c r="E13" s="33"/>
      <c r="F13" s="43"/>
      <c r="G13" s="33"/>
      <c r="H13" s="33"/>
      <c r="J13" s="18" t="str">
        <f t="shared" si="0"/>
        <v>Palun kontrolli hinnanguid</v>
      </c>
    </row>
    <row r="14" spans="1:10" s="18" customFormat="1" ht="105">
      <c r="A14" s="31">
        <f t="shared" si="1"/>
        <v>6</v>
      </c>
      <c r="B14" s="16" t="s">
        <v>15</v>
      </c>
      <c r="C14" s="17" t="s">
        <v>17</v>
      </c>
      <c r="D14" s="33"/>
      <c r="E14" s="43"/>
      <c r="F14" s="33"/>
      <c r="G14" s="33"/>
      <c r="H14" s="33"/>
      <c r="J14" s="18" t="str">
        <f t="shared" si="0"/>
        <v>Palun kontrolli hinnanguid</v>
      </c>
    </row>
    <row r="15" spans="1:10" s="18" customFormat="1">
      <c r="A15" s="31"/>
      <c r="B15" s="2" t="s">
        <v>18</v>
      </c>
      <c r="C15" s="17"/>
    </row>
    <row r="16" spans="1:10" s="18" customFormat="1" ht="30">
      <c r="A16" s="31">
        <f>A14+1</f>
        <v>7</v>
      </c>
      <c r="B16" s="16" t="s">
        <v>20</v>
      </c>
      <c r="C16" s="17" t="s">
        <v>19</v>
      </c>
      <c r="D16" s="43"/>
      <c r="E16" s="33"/>
      <c r="F16" s="33"/>
      <c r="G16" s="33"/>
      <c r="H16" s="33"/>
      <c r="J16" s="18" t="str">
        <f t="shared" ref="J16:J17" si="2">IF(COUNTIF(D16:G16,"X")&lt;&gt;1,"Palun kontrolli hinnanguid","")</f>
        <v>Palun kontrolli hinnanguid</v>
      </c>
    </row>
    <row r="17" spans="1:10" s="18" customFormat="1" ht="105">
      <c r="A17" s="31">
        <f t="shared" si="1"/>
        <v>8</v>
      </c>
      <c r="B17" s="16" t="s">
        <v>21</v>
      </c>
      <c r="C17" s="17" t="s">
        <v>22</v>
      </c>
      <c r="D17" s="33"/>
      <c r="E17" s="43"/>
      <c r="F17" s="33"/>
      <c r="G17" s="33"/>
      <c r="H17" s="33"/>
      <c r="J17" s="18" t="str">
        <f t="shared" si="2"/>
        <v>Palun kontrolli hinnanguid</v>
      </c>
    </row>
    <row r="18" spans="1:10" s="18" customFormat="1">
      <c r="A18" s="31"/>
      <c r="B18" s="4" t="s">
        <v>23</v>
      </c>
      <c r="C18" s="17"/>
    </row>
    <row r="19" spans="1:10" s="18" customFormat="1" ht="30">
      <c r="A19" s="31">
        <f>A17+1</f>
        <v>9</v>
      </c>
      <c r="B19" s="16" t="s">
        <v>25</v>
      </c>
      <c r="C19" s="17" t="s">
        <v>24</v>
      </c>
      <c r="D19" s="33"/>
      <c r="E19" s="33"/>
      <c r="F19" s="43"/>
      <c r="G19" s="33"/>
      <c r="H19" s="33"/>
      <c r="J19" s="18" t="str">
        <f t="shared" ref="J19:J21" si="3">IF(COUNTIF(D19:G19,"X")&lt;&gt;1,"Palun kontrolli hinnanguid","")</f>
        <v>Palun kontrolli hinnanguid</v>
      </c>
    </row>
    <row r="20" spans="1:10" s="18" customFormat="1" ht="90">
      <c r="A20" s="31">
        <f t="shared" si="1"/>
        <v>10</v>
      </c>
      <c r="B20" s="16" t="s">
        <v>27</v>
      </c>
      <c r="C20" s="17" t="s">
        <v>26</v>
      </c>
      <c r="D20" s="33"/>
      <c r="E20" s="33"/>
      <c r="F20" s="33"/>
      <c r="G20" s="43"/>
      <c r="H20" s="33"/>
      <c r="J20" s="18" t="str">
        <f t="shared" si="3"/>
        <v>Palun kontrolli hinnanguid</v>
      </c>
    </row>
    <row r="21" spans="1:10" s="18" customFormat="1" ht="135">
      <c r="A21" s="31">
        <f t="shared" si="1"/>
        <v>11</v>
      </c>
      <c r="B21" s="16" t="s">
        <v>28</v>
      </c>
      <c r="C21" s="17" t="s">
        <v>29</v>
      </c>
      <c r="D21" s="33"/>
      <c r="E21" s="33"/>
      <c r="F21" s="43"/>
      <c r="G21" s="33"/>
      <c r="H21" s="33"/>
      <c r="J21" s="18" t="str">
        <f t="shared" si="3"/>
        <v>Palun kontrolli hinnanguid</v>
      </c>
    </row>
    <row r="22" spans="1:10" s="18" customFormat="1">
      <c r="A22" s="31"/>
      <c r="B22" s="2" t="s">
        <v>30</v>
      </c>
      <c r="C22" s="17"/>
    </row>
    <row r="23" spans="1:10" s="18" customFormat="1" ht="30">
      <c r="A23" s="31">
        <f>A21+1</f>
        <v>12</v>
      </c>
      <c r="B23" s="16" t="s">
        <v>32</v>
      </c>
      <c r="C23" s="17" t="s">
        <v>31</v>
      </c>
      <c r="D23" s="33"/>
      <c r="E23" s="43"/>
      <c r="F23" s="33"/>
      <c r="G23" s="33"/>
      <c r="H23" s="33"/>
      <c r="J23" s="18" t="str">
        <f>IF(COUNTIF(D23:G23,"X")&lt;&gt;1,"Palun kontrolli hinnanguid","")</f>
        <v>Palun kontrolli hinnanguid</v>
      </c>
    </row>
    <row r="24" spans="1:10" s="18" customFormat="1">
      <c r="A24" s="31"/>
      <c r="B24" s="2" t="s">
        <v>33</v>
      </c>
      <c r="C24" s="17"/>
    </row>
    <row r="25" spans="1:10" s="18" customFormat="1" ht="45">
      <c r="A25" s="31">
        <f>A23+1</f>
        <v>13</v>
      </c>
      <c r="B25" s="16" t="s">
        <v>35</v>
      </c>
      <c r="C25" s="17" t="s">
        <v>34</v>
      </c>
      <c r="D25" s="43"/>
      <c r="E25" s="33"/>
      <c r="F25" s="33"/>
      <c r="G25" s="33"/>
      <c r="H25" s="33"/>
      <c r="J25" s="18" t="str">
        <f>IF(COUNTIF(D25:G25,"X")&lt;&gt;1,"Palun kontrolli hinnanguid","")</f>
        <v>Palun kontrolli hinnanguid</v>
      </c>
    </row>
    <row r="26" spans="1:10" s="18" customFormat="1">
      <c r="A26" s="31"/>
      <c r="B26" s="2" t="s">
        <v>36</v>
      </c>
      <c r="C26" s="17"/>
    </row>
    <row r="27" spans="1:10" s="18" customFormat="1" ht="45">
      <c r="A27" s="31">
        <f>A25+1</f>
        <v>14</v>
      </c>
      <c r="B27" s="16" t="s">
        <v>37</v>
      </c>
      <c r="C27" s="17" t="s">
        <v>38</v>
      </c>
      <c r="D27" s="33"/>
      <c r="E27" s="43"/>
      <c r="F27" s="33"/>
      <c r="G27" s="33"/>
      <c r="H27" s="33"/>
      <c r="J27" s="18" t="str">
        <f t="shared" ref="J27:J28" si="4">IF(COUNTIF(D27:G27,"X")&lt;&gt;1,"Palun kontrolli hinnanguid","")</f>
        <v>Palun kontrolli hinnanguid</v>
      </c>
    </row>
    <row r="28" spans="1:10" s="18" customFormat="1" ht="60">
      <c r="A28" s="31">
        <f t="shared" si="1"/>
        <v>15</v>
      </c>
      <c r="B28" s="16" t="s">
        <v>39</v>
      </c>
      <c r="C28" s="17" t="s">
        <v>40</v>
      </c>
      <c r="D28" s="33"/>
      <c r="E28" s="33"/>
      <c r="F28" s="43"/>
      <c r="G28" s="33"/>
      <c r="H28" s="33"/>
      <c r="J28" s="18" t="str">
        <f t="shared" si="4"/>
        <v>Palun kontrolli hinnanguid</v>
      </c>
    </row>
    <row r="29" spans="1:10" s="18" customFormat="1">
      <c r="A29" s="31"/>
      <c r="B29" s="2" t="s">
        <v>41</v>
      </c>
      <c r="C29" s="17"/>
    </row>
    <row r="30" spans="1:10" s="18" customFormat="1" ht="120">
      <c r="A30" s="31">
        <f>A28+1</f>
        <v>16</v>
      </c>
      <c r="B30" s="16" t="s">
        <v>42</v>
      </c>
      <c r="C30" s="17" t="s">
        <v>43</v>
      </c>
      <c r="D30" s="33"/>
      <c r="E30" s="33"/>
      <c r="F30" s="33"/>
      <c r="G30" s="43"/>
      <c r="H30" s="33"/>
      <c r="J30" s="18" t="str">
        <f t="shared" ref="J30:J32" si="5">IF(COUNTIF(D30:G30,"X")&lt;&gt;1,"Palun kontrolli hinnanguid","")</f>
        <v>Palun kontrolli hinnanguid</v>
      </c>
    </row>
    <row r="31" spans="1:10" s="18" customFormat="1" ht="105">
      <c r="A31" s="31">
        <f t="shared" si="1"/>
        <v>17</v>
      </c>
      <c r="B31" s="16" t="s">
        <v>45</v>
      </c>
      <c r="C31" s="17" t="s">
        <v>44</v>
      </c>
      <c r="D31" s="33"/>
      <c r="E31" s="33"/>
      <c r="F31" s="43"/>
      <c r="G31" s="33"/>
      <c r="H31" s="33"/>
      <c r="J31" s="18" t="str">
        <f t="shared" si="5"/>
        <v>Palun kontrolli hinnanguid</v>
      </c>
    </row>
    <row r="32" spans="1:10" s="18" customFormat="1" ht="60">
      <c r="A32" s="31">
        <f t="shared" si="1"/>
        <v>18</v>
      </c>
      <c r="B32" s="16" t="s">
        <v>46</v>
      </c>
      <c r="C32" s="17" t="s">
        <v>47</v>
      </c>
      <c r="D32" s="33"/>
      <c r="E32" s="43"/>
      <c r="F32" s="33"/>
      <c r="G32" s="33"/>
      <c r="H32" s="33"/>
      <c r="J32" s="18" t="str">
        <f t="shared" si="5"/>
        <v>Palun kontrolli hinnanguid</v>
      </c>
    </row>
    <row r="33" spans="1:10" s="18" customFormat="1">
      <c r="A33" s="31"/>
      <c r="B33" s="2" t="s">
        <v>48</v>
      </c>
      <c r="C33" s="17"/>
    </row>
    <row r="34" spans="1:10" s="18" customFormat="1" ht="45">
      <c r="A34" s="31">
        <f>A32+1</f>
        <v>19</v>
      </c>
      <c r="B34" s="16" t="s">
        <v>50</v>
      </c>
      <c r="C34" s="17" t="s">
        <v>49</v>
      </c>
      <c r="D34" s="43"/>
      <c r="E34" s="33"/>
      <c r="F34" s="33"/>
      <c r="G34" s="33"/>
      <c r="H34" s="33"/>
      <c r="J34" s="18" t="str">
        <f>IF(COUNTIF(D34:G34,"X")&lt;&gt;1,"Palun kontrolli hinnanguid","")</f>
        <v>Palun kontrolli hinnanguid</v>
      </c>
    </row>
    <row r="35" spans="1:10" s="18" customFormat="1">
      <c r="A35" s="31"/>
      <c r="B35" s="2" t="s">
        <v>51</v>
      </c>
      <c r="C35" s="17"/>
    </row>
    <row r="36" spans="1:10" s="18" customFormat="1" ht="30">
      <c r="A36" s="31">
        <f>A34+1</f>
        <v>20</v>
      </c>
      <c r="B36" s="16" t="s">
        <v>53</v>
      </c>
      <c r="C36" s="17" t="s">
        <v>52</v>
      </c>
      <c r="D36" s="33"/>
      <c r="E36" s="43"/>
      <c r="F36" s="33"/>
      <c r="G36" s="33"/>
      <c r="H36" s="33"/>
      <c r="J36" s="18" t="str">
        <f>IF(COUNTIF(D36:G36,"X")&lt;&gt;1,"Palun kontrolli hinnanguid","")</f>
        <v>Palun kontrolli hinnanguid</v>
      </c>
    </row>
    <row r="37" spans="1:10" s="18" customFormat="1">
      <c r="A37" s="31"/>
      <c r="B37" s="2" t="s">
        <v>54</v>
      </c>
      <c r="C37" s="17"/>
    </row>
    <row r="38" spans="1:10" s="18" customFormat="1" ht="75">
      <c r="A38" s="31">
        <f>A36+1</f>
        <v>21</v>
      </c>
      <c r="B38" s="16" t="s">
        <v>56</v>
      </c>
      <c r="C38" s="17" t="s">
        <v>55</v>
      </c>
      <c r="D38" s="33"/>
      <c r="E38" s="33"/>
      <c r="F38" s="43"/>
      <c r="G38" s="33"/>
      <c r="H38" s="33"/>
      <c r="J38" s="18" t="str">
        <f>IF(COUNTIF(D38:G38,"X")&lt;&gt;1,"Palun kontrolli hinnanguid","")</f>
        <v>Palun kontrolli hinnanguid</v>
      </c>
    </row>
    <row r="39" spans="1:10" s="18" customFormat="1">
      <c r="A39" s="31"/>
      <c r="B39" s="2" t="s">
        <v>57</v>
      </c>
      <c r="C39" s="17"/>
    </row>
    <row r="40" spans="1:10" s="18" customFormat="1" ht="75">
      <c r="A40" s="31">
        <f>A38+1</f>
        <v>22</v>
      </c>
      <c r="B40" s="16" t="s">
        <v>59</v>
      </c>
      <c r="C40" s="17" t="s">
        <v>58</v>
      </c>
      <c r="D40" s="33"/>
      <c r="E40" s="33"/>
      <c r="F40" s="33"/>
      <c r="G40" s="43"/>
      <c r="H40" s="33"/>
      <c r="J40" s="18" t="str">
        <f>IF(COUNTIF(D40:G40,"X")&lt;&gt;1,"Palun kontrolli hinnanguid","")</f>
        <v>Palun kontrolli hinnanguid</v>
      </c>
    </row>
    <row r="41" spans="1:10" s="18" customFormat="1">
      <c r="A41" s="31"/>
      <c r="B41" s="2" t="s">
        <v>60</v>
      </c>
      <c r="C41" s="17"/>
    </row>
    <row r="42" spans="1:10" s="18" customFormat="1" ht="75">
      <c r="A42" s="31">
        <f>A40+1</f>
        <v>23</v>
      </c>
      <c r="B42" s="16" t="s">
        <v>62</v>
      </c>
      <c r="C42" s="17" t="s">
        <v>61</v>
      </c>
      <c r="D42" s="33"/>
      <c r="E42" s="33"/>
      <c r="F42" s="43"/>
      <c r="G42" s="33"/>
      <c r="H42" s="33"/>
      <c r="J42" s="18" t="str">
        <f t="shared" ref="J42:J43" si="6">IF(COUNTIF(D42:G42,"X")&lt;&gt;1,"Palun kontrolli hinnanguid","")</f>
        <v>Palun kontrolli hinnanguid</v>
      </c>
    </row>
    <row r="43" spans="1:10" s="18" customFormat="1" ht="75">
      <c r="A43" s="31">
        <f t="shared" si="1"/>
        <v>24</v>
      </c>
      <c r="B43" s="16" t="s">
        <v>64</v>
      </c>
      <c r="C43" s="17" t="s">
        <v>63</v>
      </c>
      <c r="D43" s="33"/>
      <c r="E43" s="43"/>
      <c r="F43" s="33"/>
      <c r="G43" s="33"/>
      <c r="H43" s="33"/>
      <c r="J43" s="18" t="str">
        <f t="shared" si="6"/>
        <v>Palun kontrolli hinnanguid</v>
      </c>
    </row>
    <row r="44" spans="1:10" s="18" customFormat="1">
      <c r="A44" s="31"/>
      <c r="B44" s="2" t="s">
        <v>65</v>
      </c>
      <c r="C44" s="17"/>
    </row>
    <row r="45" spans="1:10" s="18" customFormat="1" ht="30">
      <c r="A45" s="31"/>
      <c r="B45" s="16" t="s">
        <v>67</v>
      </c>
      <c r="C45" s="17" t="s">
        <v>66</v>
      </c>
    </row>
    <row r="46" spans="1:10" s="18" customFormat="1" ht="45">
      <c r="A46" s="31">
        <f>A43+1</f>
        <v>25</v>
      </c>
      <c r="B46" s="16" t="s">
        <v>67</v>
      </c>
      <c r="C46" s="17" t="s">
        <v>68</v>
      </c>
      <c r="D46" s="43"/>
      <c r="E46" s="33"/>
      <c r="F46" s="33"/>
      <c r="G46" s="33"/>
      <c r="H46" s="33"/>
      <c r="J46" s="18" t="str">
        <f t="shared" ref="J46:J61" si="7">IF(COUNTIF(D46:G46,"X")&lt;&gt;1,"Palun kontrolli hinnanguid","")</f>
        <v>Palun kontrolli hinnanguid</v>
      </c>
    </row>
    <row r="47" spans="1:10" s="18" customFormat="1">
      <c r="A47" s="31">
        <f t="shared" si="1"/>
        <v>26</v>
      </c>
      <c r="B47" s="16" t="s">
        <v>67</v>
      </c>
      <c r="C47" s="17" t="s">
        <v>69</v>
      </c>
      <c r="D47" s="33"/>
      <c r="E47" s="43"/>
      <c r="F47" s="33"/>
      <c r="G47" s="33"/>
      <c r="H47" s="33"/>
      <c r="J47" s="18" t="str">
        <f t="shared" si="7"/>
        <v>Palun kontrolli hinnanguid</v>
      </c>
    </row>
    <row r="48" spans="1:10" s="18" customFormat="1" ht="60">
      <c r="A48" s="31">
        <f t="shared" si="1"/>
        <v>27</v>
      </c>
      <c r="B48" s="16" t="s">
        <v>67</v>
      </c>
      <c r="C48" s="17" t="s">
        <v>70</v>
      </c>
      <c r="D48" s="33"/>
      <c r="E48" s="33"/>
      <c r="F48" s="43"/>
      <c r="G48" s="33"/>
      <c r="H48" s="33"/>
      <c r="J48" s="18" t="str">
        <f t="shared" si="7"/>
        <v>Palun kontrolli hinnanguid</v>
      </c>
    </row>
    <row r="49" spans="1:10" s="18" customFormat="1">
      <c r="A49" s="31">
        <f t="shared" si="1"/>
        <v>28</v>
      </c>
      <c r="B49" s="16" t="s">
        <v>67</v>
      </c>
      <c r="C49" s="17" t="s">
        <v>71</v>
      </c>
      <c r="D49" s="33"/>
      <c r="E49" s="33"/>
      <c r="F49" s="33"/>
      <c r="G49" s="43"/>
      <c r="H49" s="33"/>
      <c r="J49" s="18" t="str">
        <f t="shared" si="7"/>
        <v>Palun kontrolli hinnanguid</v>
      </c>
    </row>
    <row r="50" spans="1:10" s="18" customFormat="1" ht="75">
      <c r="A50" s="31">
        <f t="shared" si="1"/>
        <v>29</v>
      </c>
      <c r="B50" s="16" t="s">
        <v>67</v>
      </c>
      <c r="C50" s="17" t="s">
        <v>72</v>
      </c>
      <c r="D50" s="33"/>
      <c r="E50" s="33"/>
      <c r="F50" s="43"/>
      <c r="G50" s="33"/>
      <c r="H50" s="33"/>
      <c r="J50" s="18" t="str">
        <f t="shared" si="7"/>
        <v>Palun kontrolli hinnanguid</v>
      </c>
    </row>
    <row r="51" spans="1:10" s="18" customFormat="1" ht="120">
      <c r="A51" s="31">
        <f t="shared" si="1"/>
        <v>30</v>
      </c>
      <c r="B51" s="16" t="s">
        <v>67</v>
      </c>
      <c r="C51" s="17" t="s">
        <v>73</v>
      </c>
      <c r="D51" s="33"/>
      <c r="E51" s="43"/>
      <c r="F51" s="33"/>
      <c r="G51" s="33"/>
      <c r="H51" s="33"/>
      <c r="J51" s="18" t="str">
        <f t="shared" si="7"/>
        <v>Palun kontrolli hinnanguid</v>
      </c>
    </row>
    <row r="52" spans="1:10" s="18" customFormat="1" ht="60">
      <c r="A52" s="31">
        <f t="shared" si="1"/>
        <v>31</v>
      </c>
      <c r="B52" s="16" t="s">
        <v>67</v>
      </c>
      <c r="C52" s="17" t="s">
        <v>74</v>
      </c>
      <c r="D52" s="43"/>
      <c r="E52" s="33"/>
      <c r="F52" s="33"/>
      <c r="G52" s="33"/>
      <c r="H52" s="33"/>
      <c r="J52" s="18" t="str">
        <f t="shared" si="7"/>
        <v>Palun kontrolli hinnanguid</v>
      </c>
    </row>
    <row r="53" spans="1:10" s="18" customFormat="1" ht="30">
      <c r="A53" s="31">
        <f t="shared" si="1"/>
        <v>32</v>
      </c>
      <c r="B53" s="16" t="s">
        <v>67</v>
      </c>
      <c r="C53" s="17" t="s">
        <v>75</v>
      </c>
      <c r="D53" s="33"/>
      <c r="E53" s="43"/>
      <c r="F53" s="33"/>
      <c r="G53" s="33"/>
      <c r="H53" s="33"/>
      <c r="J53" s="18" t="str">
        <f t="shared" si="7"/>
        <v>Palun kontrolli hinnanguid</v>
      </c>
    </row>
    <row r="54" spans="1:10" s="18" customFormat="1">
      <c r="A54" s="31">
        <f t="shared" si="1"/>
        <v>33</v>
      </c>
      <c r="B54" s="16" t="s">
        <v>67</v>
      </c>
      <c r="C54" s="17" t="s">
        <v>76</v>
      </c>
      <c r="D54" s="33"/>
      <c r="E54" s="33"/>
      <c r="F54" s="43"/>
      <c r="G54" s="33"/>
      <c r="H54" s="33"/>
      <c r="J54" s="18" t="str">
        <f t="shared" si="7"/>
        <v>Palun kontrolli hinnanguid</v>
      </c>
    </row>
    <row r="55" spans="1:10" s="18" customFormat="1">
      <c r="A55" s="31">
        <f t="shared" si="1"/>
        <v>34</v>
      </c>
      <c r="B55" s="16" t="s">
        <v>67</v>
      </c>
      <c r="C55" s="17" t="s">
        <v>77</v>
      </c>
      <c r="D55" s="33"/>
      <c r="E55" s="33"/>
      <c r="F55" s="33"/>
      <c r="G55" s="43"/>
      <c r="H55" s="33"/>
      <c r="J55" s="18" t="str">
        <f t="shared" si="7"/>
        <v>Palun kontrolli hinnanguid</v>
      </c>
    </row>
    <row r="56" spans="1:10" s="18" customFormat="1" ht="60">
      <c r="A56" s="31">
        <f t="shared" si="1"/>
        <v>35</v>
      </c>
      <c r="B56" s="16" t="s">
        <v>67</v>
      </c>
      <c r="C56" s="17" t="s">
        <v>78</v>
      </c>
      <c r="D56" s="33"/>
      <c r="E56" s="33"/>
      <c r="F56" s="43"/>
      <c r="G56" s="33"/>
      <c r="H56" s="33"/>
      <c r="J56" s="18" t="str">
        <f t="shared" si="7"/>
        <v>Palun kontrolli hinnanguid</v>
      </c>
    </row>
    <row r="57" spans="1:10" s="18" customFormat="1" ht="45">
      <c r="A57" s="31">
        <f t="shared" si="1"/>
        <v>36</v>
      </c>
      <c r="B57" s="16" t="s">
        <v>67</v>
      </c>
      <c r="C57" s="17" t="s">
        <v>79</v>
      </c>
      <c r="D57" s="33"/>
      <c r="E57" s="43"/>
      <c r="F57" s="33"/>
      <c r="G57" s="33"/>
      <c r="H57" s="33"/>
      <c r="J57" s="18" t="str">
        <f t="shared" si="7"/>
        <v>Palun kontrolli hinnanguid</v>
      </c>
    </row>
    <row r="58" spans="1:10" s="18" customFormat="1" ht="45">
      <c r="A58" s="31">
        <f t="shared" si="1"/>
        <v>37</v>
      </c>
      <c r="B58" s="16" t="s">
        <v>67</v>
      </c>
      <c r="C58" s="17" t="s">
        <v>80</v>
      </c>
      <c r="D58" s="43"/>
      <c r="E58" s="33"/>
      <c r="F58" s="33"/>
      <c r="G58" s="33"/>
      <c r="H58" s="33"/>
      <c r="J58" s="18" t="str">
        <f t="shared" si="7"/>
        <v>Palun kontrolli hinnanguid</v>
      </c>
    </row>
    <row r="59" spans="1:10" s="18" customFormat="1" ht="60">
      <c r="A59" s="31">
        <f t="shared" si="1"/>
        <v>38</v>
      </c>
      <c r="B59" s="16" t="s">
        <v>67</v>
      </c>
      <c r="C59" s="17" t="s">
        <v>81</v>
      </c>
      <c r="D59" s="33"/>
      <c r="E59" s="43"/>
      <c r="F59" s="33"/>
      <c r="G59" s="33"/>
      <c r="H59" s="33"/>
      <c r="J59" s="18" t="str">
        <f t="shared" si="7"/>
        <v>Palun kontrolli hinnanguid</v>
      </c>
    </row>
    <row r="60" spans="1:10" s="18" customFormat="1">
      <c r="A60" s="31">
        <f t="shared" si="1"/>
        <v>39</v>
      </c>
      <c r="B60" s="16" t="s">
        <v>67</v>
      </c>
      <c r="C60" s="17" t="s">
        <v>82</v>
      </c>
      <c r="D60" s="33"/>
      <c r="E60" s="33"/>
      <c r="F60" s="43"/>
      <c r="G60" s="33"/>
      <c r="H60" s="33"/>
      <c r="J60" s="18" t="str">
        <f t="shared" si="7"/>
        <v>Palun kontrolli hinnanguid</v>
      </c>
    </row>
    <row r="61" spans="1:10" s="18" customFormat="1" ht="60">
      <c r="A61" s="31">
        <f t="shared" si="1"/>
        <v>40</v>
      </c>
      <c r="B61" s="16" t="s">
        <v>67</v>
      </c>
      <c r="C61" s="17" t="s">
        <v>83</v>
      </c>
      <c r="D61" s="33"/>
      <c r="E61" s="33"/>
      <c r="F61" s="33"/>
      <c r="G61" s="43"/>
      <c r="H61" s="33"/>
      <c r="J61" s="18" t="str">
        <f t="shared" si="7"/>
        <v>Palun kontrolli hinnanguid</v>
      </c>
    </row>
    <row r="62" spans="1:10" s="18" customFormat="1">
      <c r="A62" s="31"/>
      <c r="B62" s="2" t="s">
        <v>84</v>
      </c>
      <c r="C62" s="17"/>
    </row>
    <row r="63" spans="1:10" s="18" customFormat="1" ht="75">
      <c r="A63" s="31">
        <f>A61+1</f>
        <v>41</v>
      </c>
      <c r="B63" s="16" t="s">
        <v>85</v>
      </c>
      <c r="C63" s="17" t="s">
        <v>86</v>
      </c>
      <c r="D63" s="33"/>
      <c r="E63" s="33"/>
      <c r="F63" s="43"/>
      <c r="G63" s="33"/>
      <c r="H63" s="33"/>
      <c r="J63" s="18" t="str">
        <f t="shared" ref="J63:J72" si="8">IF(COUNTIF(D63:G63,"X")&lt;&gt;1,"Palun kontrolli hinnanguid","")</f>
        <v>Palun kontrolli hinnanguid</v>
      </c>
    </row>
    <row r="64" spans="1:10" s="18" customFormat="1" ht="150">
      <c r="A64" s="31">
        <f t="shared" si="1"/>
        <v>42</v>
      </c>
      <c r="B64" s="16" t="s">
        <v>85</v>
      </c>
      <c r="C64" s="17" t="s">
        <v>87</v>
      </c>
      <c r="D64" s="33"/>
      <c r="E64" s="43"/>
      <c r="F64" s="33"/>
      <c r="G64" s="33"/>
      <c r="H64" s="33"/>
      <c r="J64" s="18" t="str">
        <f t="shared" si="8"/>
        <v>Palun kontrolli hinnanguid</v>
      </c>
    </row>
    <row r="65" spans="1:10" s="18" customFormat="1">
      <c r="A65" s="31">
        <f t="shared" si="1"/>
        <v>43</v>
      </c>
      <c r="B65" s="16" t="s">
        <v>85</v>
      </c>
      <c r="C65" s="17" t="s">
        <v>88</v>
      </c>
      <c r="D65" s="43"/>
      <c r="E65" s="33"/>
      <c r="F65" s="33"/>
      <c r="G65" s="33"/>
      <c r="H65" s="33"/>
      <c r="J65" s="18" t="str">
        <f t="shared" si="8"/>
        <v>Palun kontrolli hinnanguid</v>
      </c>
    </row>
    <row r="66" spans="1:10" s="18" customFormat="1" ht="60">
      <c r="A66" s="31">
        <f t="shared" si="1"/>
        <v>44</v>
      </c>
      <c r="B66" s="16" t="s">
        <v>85</v>
      </c>
      <c r="C66" s="17" t="s">
        <v>89</v>
      </c>
      <c r="D66" s="33"/>
      <c r="E66" s="43"/>
      <c r="F66" s="33"/>
      <c r="G66" s="33"/>
      <c r="H66" s="33"/>
      <c r="J66" s="18" t="str">
        <f t="shared" si="8"/>
        <v>Palun kontrolli hinnanguid</v>
      </c>
    </row>
    <row r="67" spans="1:10" s="18" customFormat="1" ht="75">
      <c r="A67" s="31">
        <f t="shared" si="1"/>
        <v>45</v>
      </c>
      <c r="B67" s="16" t="s">
        <v>85</v>
      </c>
      <c r="C67" s="17" t="s">
        <v>90</v>
      </c>
      <c r="D67" s="33"/>
      <c r="E67" s="33"/>
      <c r="F67" s="43"/>
      <c r="G67" s="33"/>
      <c r="H67" s="33"/>
      <c r="J67" s="18" t="str">
        <f t="shared" si="8"/>
        <v>Palun kontrolli hinnanguid</v>
      </c>
    </row>
    <row r="68" spans="1:10" s="18" customFormat="1" ht="30">
      <c r="A68" s="31">
        <f t="shared" si="1"/>
        <v>46</v>
      </c>
      <c r="B68" s="16" t="s">
        <v>85</v>
      </c>
      <c r="C68" s="17" t="s">
        <v>91</v>
      </c>
      <c r="D68" s="33"/>
      <c r="E68" s="33"/>
      <c r="F68" s="33"/>
      <c r="G68" s="43"/>
      <c r="H68" s="33"/>
      <c r="J68" s="18" t="str">
        <f t="shared" si="8"/>
        <v>Palun kontrolli hinnanguid</v>
      </c>
    </row>
    <row r="69" spans="1:10" s="18" customFormat="1" ht="75">
      <c r="A69" s="31">
        <f t="shared" si="1"/>
        <v>47</v>
      </c>
      <c r="B69" s="16" t="s">
        <v>85</v>
      </c>
      <c r="C69" s="17" t="s">
        <v>92</v>
      </c>
      <c r="D69" s="33"/>
      <c r="E69" s="33"/>
      <c r="F69" s="43"/>
      <c r="G69" s="33"/>
      <c r="H69" s="33"/>
      <c r="J69" s="18" t="str">
        <f t="shared" si="8"/>
        <v>Palun kontrolli hinnanguid</v>
      </c>
    </row>
    <row r="70" spans="1:10" s="18" customFormat="1" ht="75">
      <c r="A70" s="31">
        <f t="shared" si="1"/>
        <v>48</v>
      </c>
      <c r="B70" s="16" t="s">
        <v>85</v>
      </c>
      <c r="C70" s="17" t="s">
        <v>93</v>
      </c>
      <c r="D70" s="33"/>
      <c r="E70" s="43"/>
      <c r="F70" s="33"/>
      <c r="G70" s="33"/>
      <c r="H70" s="33"/>
      <c r="J70" s="18" t="str">
        <f t="shared" si="8"/>
        <v>Palun kontrolli hinnanguid</v>
      </c>
    </row>
    <row r="71" spans="1:10" s="18" customFormat="1" ht="45">
      <c r="A71" s="31">
        <f t="shared" si="1"/>
        <v>49</v>
      </c>
      <c r="B71" s="16" t="s">
        <v>85</v>
      </c>
      <c r="C71" s="17" t="s">
        <v>94</v>
      </c>
      <c r="D71" s="43"/>
      <c r="E71" s="33"/>
      <c r="F71" s="33"/>
      <c r="G71" s="33"/>
      <c r="H71" s="33"/>
      <c r="J71" s="18" t="str">
        <f t="shared" si="8"/>
        <v>Palun kontrolli hinnanguid</v>
      </c>
    </row>
    <row r="72" spans="1:10" s="18" customFormat="1" ht="120">
      <c r="A72" s="31">
        <f t="shared" si="1"/>
        <v>50</v>
      </c>
      <c r="B72" s="16" t="s">
        <v>95</v>
      </c>
      <c r="C72" s="17" t="s">
        <v>96</v>
      </c>
      <c r="D72" s="33"/>
      <c r="E72" s="43"/>
      <c r="F72" s="33"/>
      <c r="G72" s="33"/>
      <c r="H72" s="33"/>
      <c r="J72" s="18" t="str">
        <f t="shared" si="8"/>
        <v>Palun kontrolli hinnanguid</v>
      </c>
    </row>
    <row r="73" spans="1:10" s="18" customFormat="1">
      <c r="A73" s="31"/>
      <c r="B73" s="2" t="s">
        <v>97</v>
      </c>
      <c r="C73" s="17"/>
    </row>
    <row r="74" spans="1:10" s="18" customFormat="1" ht="105">
      <c r="A74" s="31">
        <f>A72+1</f>
        <v>51</v>
      </c>
      <c r="B74" s="16" t="s">
        <v>99</v>
      </c>
      <c r="C74" s="17" t="s">
        <v>98</v>
      </c>
      <c r="D74" s="33"/>
      <c r="E74" s="33"/>
      <c r="F74" s="43"/>
      <c r="G74" s="33"/>
      <c r="H74" s="33"/>
      <c r="J74" s="18" t="str">
        <f>IF(COUNTIF(D74:G74,"X")&lt;&gt;1,"Palun kontrolli hinnanguid","")</f>
        <v>Palun kontrolli hinnanguid</v>
      </c>
    </row>
    <row r="75" spans="1:10" s="18" customFormat="1">
      <c r="A75" s="31"/>
      <c r="B75" s="16"/>
      <c r="C75" s="17"/>
    </row>
    <row r="76" spans="1:10" s="18" customFormat="1">
      <c r="A76" s="31"/>
      <c r="B76" s="16"/>
      <c r="C76" s="17"/>
    </row>
    <row r="77" spans="1:10">
      <c r="A77" s="31"/>
    </row>
    <row r="78" spans="1:10">
      <c r="A78" s="31"/>
    </row>
    <row r="79" spans="1:10">
      <c r="A79" s="31"/>
    </row>
    <row r="80" spans="1:10">
      <c r="A80" s="31"/>
    </row>
    <row r="81" spans="1:1">
      <c r="A81" s="31"/>
    </row>
    <row r="82" spans="1:1">
      <c r="A82" s="31"/>
    </row>
    <row r="83" spans="1:1">
      <c r="A83" s="31"/>
    </row>
    <row r="84" spans="1:1">
      <c r="A84" s="31"/>
    </row>
    <row r="85" spans="1:1">
      <c r="A85" s="31"/>
    </row>
    <row r="86" spans="1:1">
      <c r="A86" s="31"/>
    </row>
    <row r="87" spans="1:1">
      <c r="A87" s="31"/>
    </row>
    <row r="88" spans="1:1">
      <c r="A88" s="31"/>
    </row>
    <row r="89" spans="1:1">
      <c r="A89" s="31"/>
    </row>
    <row r="90" spans="1:1">
      <c r="A90" s="31"/>
    </row>
    <row r="91" spans="1:1">
      <c r="A91" s="31"/>
    </row>
    <row r="92" spans="1:1">
      <c r="A92" s="31"/>
    </row>
    <row r="93" spans="1:1">
      <c r="A93" s="31"/>
    </row>
    <row r="94" spans="1:1">
      <c r="A94" s="31"/>
    </row>
    <row r="95" spans="1:1">
      <c r="A95" s="31"/>
    </row>
  </sheetData>
  <mergeCells count="2">
    <mergeCell ref="D3:I3"/>
    <mergeCell ref="A1:I1"/>
  </mergeCells>
  <conditionalFormatting sqref="B6:B75 B79:B1048576">
    <cfRule type="expression" dxfId="8" priority="9">
      <formula>B5=B6</formula>
    </cfRule>
  </conditionalFormatting>
  <conditionalFormatting sqref="B5 A1">
    <cfRule type="expression" dxfId="7" priority="11">
      <formula>#REF!=A1</formula>
    </cfRule>
  </conditionalFormatting>
  <conditionalFormatting sqref="B77">
    <cfRule type="expression" dxfId="6" priority="2">
      <formula>B74=B77</formula>
    </cfRule>
  </conditionalFormatting>
  <conditionalFormatting sqref="B76">
    <cfRule type="expression" dxfId="5" priority="1">
      <formula>B74=B76</formula>
    </cfRule>
  </conditionalFormatting>
  <conditionalFormatting sqref="B78">
    <cfRule type="expression" dxfId="4" priority="14">
      <formula>#REF!=B78</formula>
    </cfRule>
  </conditionalFormatting>
  <conditionalFormatting sqref="B3">
    <cfRule type="expression" dxfId="3" priority="15">
      <formula>A3=B3</formula>
    </cfRule>
  </conditionalFormatting>
  <pageMargins left="0.25" right="0.25" top="0.75" bottom="0.75" header="0.3" footer="0.3"/>
  <pageSetup paperSize="9" scale="58" fitToHeight="0" orientation="portrait" r:id="rId1"/>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H43"/>
  <sheetViews>
    <sheetView workbookViewId="0">
      <selection activeCell="A3" sqref="A3"/>
    </sheetView>
  </sheetViews>
  <sheetFormatPr defaultRowHeight="15"/>
  <cols>
    <col min="1" max="1" width="3" customWidth="1"/>
    <col min="2" max="2" width="52.7109375" customWidth="1"/>
  </cols>
  <sheetData>
    <row r="1" spans="1:8" s="5" customFormat="1" ht="20.25" thickBot="1">
      <c r="A1" s="49" t="s">
        <v>100</v>
      </c>
      <c r="B1" s="49"/>
      <c r="C1" s="49"/>
      <c r="D1" s="49"/>
      <c r="E1" s="49"/>
      <c r="F1" s="49"/>
      <c r="G1" s="49"/>
      <c r="H1" s="49"/>
    </row>
    <row r="2" spans="1:8" s="5" customFormat="1" ht="15.75" thickTop="1">
      <c r="E2" s="51" t="str">
        <f>"Kvaliteedikontrolli number "&amp;'Kontroll-leht 1'!B4</f>
        <v xml:space="preserve">Kvaliteedikontrolli number </v>
      </c>
      <c r="F2" s="51"/>
      <c r="G2" s="51"/>
      <c r="H2" s="51"/>
    </row>
    <row r="3" spans="1:8" s="5" customFormat="1">
      <c r="F3" s="27"/>
    </row>
    <row r="4" spans="1:8" ht="73.5">
      <c r="A4" s="34"/>
      <c r="B4" s="35" t="s">
        <v>133</v>
      </c>
      <c r="C4" s="36" t="s">
        <v>134</v>
      </c>
      <c r="D4" s="22" t="s">
        <v>127</v>
      </c>
      <c r="E4" s="22" t="s">
        <v>128</v>
      </c>
      <c r="F4" s="22" t="s">
        <v>129</v>
      </c>
      <c r="G4" s="22" t="s">
        <v>130</v>
      </c>
      <c r="H4" s="37" t="s">
        <v>135</v>
      </c>
    </row>
    <row r="5" spans="1:8">
      <c r="A5">
        <v>1</v>
      </c>
      <c r="B5" t="s">
        <v>2</v>
      </c>
      <c r="C5" s="38">
        <f>COUNT('Kontroll-leht 2'!A6)</f>
        <v>1</v>
      </c>
      <c r="D5" s="38">
        <f>COUNTIF('Kontroll-leht 2'!D6,"X")</f>
        <v>0</v>
      </c>
      <c r="E5" s="38">
        <f>COUNTIF('Kontroll-leht 2'!E6,"X")</f>
        <v>0</v>
      </c>
      <c r="F5" s="38">
        <f>COUNTIF('Kontroll-leht 2'!F6,"X")</f>
        <v>0</v>
      </c>
      <c r="G5" s="38">
        <f>COUNTIF('Kontroll-leht 2'!G6,"X")</f>
        <v>0</v>
      </c>
      <c r="H5" s="39" t="str">
        <f>IF(SUM(D5:G5)&lt;&gt;C5,"Palun kontrolli hinnanguid","Korras")</f>
        <v>Palun kontrolli hinnanguid</v>
      </c>
    </row>
    <row r="6" spans="1:8">
      <c r="A6">
        <f>A5+1</f>
        <v>2</v>
      </c>
      <c r="B6" t="s">
        <v>5</v>
      </c>
      <c r="C6" s="38">
        <f>COUNT('Kontroll-leht 2'!A8)</f>
        <v>1</v>
      </c>
      <c r="D6" s="38">
        <f>COUNTIF('Kontroll-leht 2'!D8,"X")</f>
        <v>0</v>
      </c>
      <c r="E6" s="38">
        <f>COUNTIF('Kontroll-leht 2'!E8,"X")</f>
        <v>0</v>
      </c>
      <c r="F6" s="38">
        <f>COUNTIF('Kontroll-leht 2'!F8,"X")</f>
        <v>0</v>
      </c>
      <c r="G6" s="38">
        <f>COUNTIF('Kontroll-leht 2'!G8,"X")</f>
        <v>0</v>
      </c>
      <c r="H6" s="39" t="str">
        <f t="shared" ref="H6:H23" si="0">IF(SUM(D6:G6)&lt;&gt;C6,"Palun kontrolli hinnanguid","Korras")</f>
        <v>Palun kontrolli hinnanguid</v>
      </c>
    </row>
    <row r="7" spans="1:8">
      <c r="A7">
        <f t="shared" ref="A7:A22" si="1">A6+1</f>
        <v>3</v>
      </c>
      <c r="B7" t="s">
        <v>8</v>
      </c>
      <c r="C7" s="38">
        <f>COUNT('Kontroll-leht 2'!A10)</f>
        <v>1</v>
      </c>
      <c r="D7" s="38">
        <f>COUNTIF('Kontroll-leht 2'!D10,"X")</f>
        <v>0</v>
      </c>
      <c r="E7" s="38">
        <f>COUNTIF('Kontroll-leht 2'!E10,"X")</f>
        <v>0</v>
      </c>
      <c r="F7" s="38">
        <f>COUNTIF('Kontroll-leht 2'!F10,"X")</f>
        <v>0</v>
      </c>
      <c r="G7" s="38">
        <f>COUNTIF('Kontroll-leht 2'!G10,"X")</f>
        <v>0</v>
      </c>
      <c r="H7" s="39" t="str">
        <f t="shared" si="0"/>
        <v>Palun kontrolli hinnanguid</v>
      </c>
    </row>
    <row r="8" spans="1:8">
      <c r="A8">
        <f t="shared" si="1"/>
        <v>4</v>
      </c>
      <c r="B8" t="s">
        <v>11</v>
      </c>
      <c r="C8" s="38">
        <f>COUNT('Kontroll-leht 2'!A12:A14)</f>
        <v>3</v>
      </c>
      <c r="D8" s="38">
        <f>COUNTIF('Kontroll-leht 2'!D12:D14,"X")</f>
        <v>0</v>
      </c>
      <c r="E8" s="38">
        <f>COUNTIF('Kontroll-leht 2'!E12:E14,"X")</f>
        <v>0</v>
      </c>
      <c r="F8" s="38">
        <f>COUNTIF('Kontroll-leht 2'!F12:F14,"X")</f>
        <v>0</v>
      </c>
      <c r="G8" s="38">
        <f>COUNTIF('Kontroll-leht 2'!G12:G14,"X")</f>
        <v>0</v>
      </c>
      <c r="H8" s="39" t="str">
        <f t="shared" si="0"/>
        <v>Palun kontrolli hinnanguid</v>
      </c>
    </row>
    <row r="9" spans="1:8">
      <c r="A9">
        <f t="shared" si="1"/>
        <v>5</v>
      </c>
      <c r="B9" t="s">
        <v>18</v>
      </c>
      <c r="C9" s="38">
        <f>COUNT('Kontroll-leht 2'!A16:A17)</f>
        <v>2</v>
      </c>
      <c r="D9" s="38">
        <f>COUNTIF('Kontroll-leht 2'!D16:D17,"X")</f>
        <v>0</v>
      </c>
      <c r="E9" s="38">
        <f>COUNTIF('Kontroll-leht 2'!E16:E17,"X")</f>
        <v>0</v>
      </c>
      <c r="F9" s="38">
        <f>COUNTIF('Kontroll-leht 2'!F16:F17,"X")</f>
        <v>0</v>
      </c>
      <c r="G9" s="38">
        <f>COUNTIF('Kontroll-leht 2'!G16:G17,"X")</f>
        <v>0</v>
      </c>
      <c r="H9" s="39" t="str">
        <f t="shared" si="0"/>
        <v>Palun kontrolli hinnanguid</v>
      </c>
    </row>
    <row r="10" spans="1:8">
      <c r="A10">
        <f t="shared" si="1"/>
        <v>6</v>
      </c>
      <c r="B10" t="s">
        <v>23</v>
      </c>
      <c r="C10" s="38">
        <f>COUNT('Kontroll-leht 2'!A19:A21)</f>
        <v>3</v>
      </c>
      <c r="D10" s="38">
        <f>COUNTIF('Kontroll-leht 2'!D19:D21,"X")</f>
        <v>0</v>
      </c>
      <c r="E10" s="38">
        <f>COUNTIF('Kontroll-leht 2'!E19:E21,"X")</f>
        <v>0</v>
      </c>
      <c r="F10" s="38">
        <f>COUNTIF('Kontroll-leht 2'!F19:F21,"X")</f>
        <v>0</v>
      </c>
      <c r="G10" s="38">
        <f>COUNTIF('Kontroll-leht 2'!G19:G21,"X")</f>
        <v>0</v>
      </c>
      <c r="H10" s="39" t="str">
        <f t="shared" si="0"/>
        <v>Palun kontrolli hinnanguid</v>
      </c>
    </row>
    <row r="11" spans="1:8">
      <c r="A11">
        <f t="shared" si="1"/>
        <v>7</v>
      </c>
      <c r="B11" t="s">
        <v>30</v>
      </c>
      <c r="C11" s="38">
        <f>COUNT('Kontroll-leht 2'!A23)</f>
        <v>1</v>
      </c>
      <c r="D11" s="38">
        <f>COUNTIF('Kontroll-leht 2'!D23,"X")</f>
        <v>0</v>
      </c>
      <c r="E11" s="38">
        <f>COUNTIF('Kontroll-leht 2'!E23,"X")</f>
        <v>0</v>
      </c>
      <c r="F11" s="38">
        <f>COUNTIF('Kontroll-leht 2'!F23,"X")</f>
        <v>0</v>
      </c>
      <c r="G11" s="38">
        <f>COUNTIF('Kontroll-leht 2'!G23,"X")</f>
        <v>0</v>
      </c>
      <c r="H11" s="39" t="str">
        <f t="shared" si="0"/>
        <v>Palun kontrolli hinnanguid</v>
      </c>
    </row>
    <row r="12" spans="1:8">
      <c r="A12">
        <f t="shared" si="1"/>
        <v>8</v>
      </c>
      <c r="B12" t="s">
        <v>33</v>
      </c>
      <c r="C12" s="38">
        <f>COUNT('Kontroll-leht 2'!A25)</f>
        <v>1</v>
      </c>
      <c r="D12" s="38">
        <f>COUNTIF('Kontroll-leht 2'!D25,"X")</f>
        <v>0</v>
      </c>
      <c r="E12" s="38">
        <f>COUNTIF('Kontroll-leht 2'!E25,"X")</f>
        <v>0</v>
      </c>
      <c r="F12" s="38">
        <f>COUNTIF('Kontroll-leht 2'!F25,"X")</f>
        <v>0</v>
      </c>
      <c r="G12" s="38">
        <f>COUNTIF('Kontroll-leht 2'!G25,"X")</f>
        <v>0</v>
      </c>
      <c r="H12" s="39" t="str">
        <f t="shared" si="0"/>
        <v>Palun kontrolli hinnanguid</v>
      </c>
    </row>
    <row r="13" spans="1:8">
      <c r="A13">
        <f t="shared" si="1"/>
        <v>9</v>
      </c>
      <c r="B13" t="s">
        <v>36</v>
      </c>
      <c r="C13" s="38">
        <f>COUNT('Kontroll-leht 2'!A27:A28)</f>
        <v>2</v>
      </c>
      <c r="D13" s="38">
        <f>COUNTIF('Kontroll-leht 2'!D27:D28,"X")</f>
        <v>0</v>
      </c>
      <c r="E13" s="38">
        <f>COUNTIF('Kontroll-leht 2'!E27:E28,"X")</f>
        <v>0</v>
      </c>
      <c r="F13" s="38">
        <f>COUNTIF('Kontroll-leht 2'!F27:F28,"X")</f>
        <v>0</v>
      </c>
      <c r="G13" s="38">
        <f>COUNTIF('Kontroll-leht 2'!G27:G28,"X")</f>
        <v>0</v>
      </c>
      <c r="H13" s="39" t="str">
        <f t="shared" si="0"/>
        <v>Palun kontrolli hinnanguid</v>
      </c>
    </row>
    <row r="14" spans="1:8">
      <c r="A14">
        <f t="shared" si="1"/>
        <v>10</v>
      </c>
      <c r="B14" t="s">
        <v>41</v>
      </c>
      <c r="C14" s="38">
        <f>COUNT('Kontroll-leht 2'!A30:A32)</f>
        <v>3</v>
      </c>
      <c r="D14" s="38">
        <f>COUNTIF('Kontroll-leht 2'!D30:D32,"X")</f>
        <v>0</v>
      </c>
      <c r="E14" s="38">
        <f>COUNTIF('Kontroll-leht 2'!E30:E32,"X")</f>
        <v>0</v>
      </c>
      <c r="F14" s="38">
        <f>COUNTIF('Kontroll-leht 2'!F30:F32,"X")</f>
        <v>0</v>
      </c>
      <c r="G14" s="38">
        <f>COUNTIF('Kontroll-leht 2'!G30:G32,"X")</f>
        <v>0</v>
      </c>
      <c r="H14" s="39" t="str">
        <f t="shared" si="0"/>
        <v>Palun kontrolli hinnanguid</v>
      </c>
    </row>
    <row r="15" spans="1:8">
      <c r="A15">
        <f t="shared" si="1"/>
        <v>11</v>
      </c>
      <c r="B15" t="s">
        <v>48</v>
      </c>
      <c r="C15" s="38">
        <f>COUNT('Kontroll-leht 2'!A34)</f>
        <v>1</v>
      </c>
      <c r="D15" s="38">
        <f>COUNTIF('Kontroll-leht 2'!D34,"X")</f>
        <v>0</v>
      </c>
      <c r="E15" s="38">
        <f>COUNTIF('Kontroll-leht 2'!E34,"X")</f>
        <v>0</v>
      </c>
      <c r="F15" s="38">
        <f>COUNTIF('Kontroll-leht 2'!F34,"X")</f>
        <v>0</v>
      </c>
      <c r="G15" s="38">
        <f>COUNTIF('Kontroll-leht 2'!G34,"X")</f>
        <v>0</v>
      </c>
      <c r="H15" s="39" t="str">
        <f t="shared" si="0"/>
        <v>Palun kontrolli hinnanguid</v>
      </c>
    </row>
    <row r="16" spans="1:8">
      <c r="A16">
        <f t="shared" si="1"/>
        <v>12</v>
      </c>
      <c r="B16" t="s">
        <v>51</v>
      </c>
      <c r="C16" s="38">
        <f>COUNT('Kontroll-leht 2'!A36)</f>
        <v>1</v>
      </c>
      <c r="D16" s="38">
        <f>COUNTIF('Kontroll-leht 2'!D36,"X")</f>
        <v>0</v>
      </c>
      <c r="E16" s="38">
        <f>COUNTIF('Kontroll-leht 2'!E36,"X")</f>
        <v>0</v>
      </c>
      <c r="F16" s="38">
        <f>COUNTIF('Kontroll-leht 2'!F36,"X")</f>
        <v>0</v>
      </c>
      <c r="G16" s="38">
        <f>COUNTIF('Kontroll-leht 2'!G36,"X")</f>
        <v>0</v>
      </c>
      <c r="H16" s="39" t="str">
        <f t="shared" si="0"/>
        <v>Palun kontrolli hinnanguid</v>
      </c>
    </row>
    <row r="17" spans="1:8">
      <c r="A17">
        <f t="shared" si="1"/>
        <v>13</v>
      </c>
      <c r="B17" t="s">
        <v>54</v>
      </c>
      <c r="C17" s="38">
        <f>COUNT('Kontroll-leht 2'!A38)</f>
        <v>1</v>
      </c>
      <c r="D17" s="38">
        <f>COUNTIF('Kontroll-leht 2'!D38,"X")</f>
        <v>0</v>
      </c>
      <c r="E17" s="38">
        <f>COUNTIF('Kontroll-leht 2'!E38,"X")</f>
        <v>0</v>
      </c>
      <c r="F17" s="38">
        <f>COUNTIF('Kontroll-leht 2'!F38,"X")</f>
        <v>0</v>
      </c>
      <c r="G17" s="38">
        <f>COUNTIF('Kontroll-leht 2'!G38,"X")</f>
        <v>0</v>
      </c>
      <c r="H17" s="39" t="str">
        <f t="shared" si="0"/>
        <v>Palun kontrolli hinnanguid</v>
      </c>
    </row>
    <row r="18" spans="1:8">
      <c r="A18">
        <f t="shared" si="1"/>
        <v>14</v>
      </c>
      <c r="B18" t="s">
        <v>57</v>
      </c>
      <c r="C18" s="38">
        <f>COUNT('Kontroll-leht 2'!A40)</f>
        <v>1</v>
      </c>
      <c r="D18" s="38">
        <f>COUNTIF('Kontroll-leht 2'!D40,"X")</f>
        <v>0</v>
      </c>
      <c r="E18" s="38">
        <f>COUNTIF('Kontroll-leht 2'!E40,"X")</f>
        <v>0</v>
      </c>
      <c r="F18" s="38">
        <f>COUNTIF('Kontroll-leht 2'!F40,"X")</f>
        <v>0</v>
      </c>
      <c r="G18" s="38">
        <f>COUNTIF('Kontroll-leht 2'!G40,"X")</f>
        <v>0</v>
      </c>
      <c r="H18" s="39" t="str">
        <f t="shared" si="0"/>
        <v>Palun kontrolli hinnanguid</v>
      </c>
    </row>
    <row r="19" spans="1:8">
      <c r="A19">
        <f t="shared" si="1"/>
        <v>15</v>
      </c>
      <c r="B19" t="s">
        <v>60</v>
      </c>
      <c r="C19" s="38">
        <f>COUNT('Kontroll-leht 2'!A42:A43)</f>
        <v>2</v>
      </c>
      <c r="D19" s="38">
        <f>COUNTIF('Kontroll-leht 2'!D42:D43,"X")</f>
        <v>0</v>
      </c>
      <c r="E19" s="38">
        <f>COUNTIF('Kontroll-leht 2'!E42:E43,"X")</f>
        <v>0</v>
      </c>
      <c r="F19" s="38">
        <f>COUNTIF('Kontroll-leht 2'!F42:F43,"X")</f>
        <v>0</v>
      </c>
      <c r="G19" s="38">
        <f>COUNTIF('Kontroll-leht 2'!G42:G43,"X")</f>
        <v>0</v>
      </c>
      <c r="H19" s="39" t="str">
        <f t="shared" si="0"/>
        <v>Palun kontrolli hinnanguid</v>
      </c>
    </row>
    <row r="20" spans="1:8">
      <c r="A20">
        <f t="shared" si="1"/>
        <v>16</v>
      </c>
      <c r="B20" t="s">
        <v>65</v>
      </c>
      <c r="C20" s="38">
        <f>COUNT('Kontroll-leht 2'!A46:A61)</f>
        <v>16</v>
      </c>
      <c r="D20" s="38">
        <f>COUNTIF('Kontroll-leht 2'!D46:D61,"X")</f>
        <v>0</v>
      </c>
      <c r="E20" s="38">
        <f>COUNTIF('Kontroll-leht 2'!E46:E61,"X")</f>
        <v>0</v>
      </c>
      <c r="F20" s="38">
        <f>COUNTIF('Kontroll-leht 2'!F46:F61,"X")</f>
        <v>0</v>
      </c>
      <c r="G20" s="38">
        <f>COUNTIF('Kontroll-leht 2'!G46:G61,"X")</f>
        <v>0</v>
      </c>
      <c r="H20" s="39" t="str">
        <f t="shared" si="0"/>
        <v>Palun kontrolli hinnanguid</v>
      </c>
    </row>
    <row r="21" spans="1:8" ht="30">
      <c r="A21">
        <f t="shared" si="1"/>
        <v>17</v>
      </c>
      <c r="B21" s="1" t="s">
        <v>84</v>
      </c>
      <c r="C21" s="38">
        <f>COUNT('Kontroll-leht 2'!A63:A72)</f>
        <v>10</v>
      </c>
      <c r="D21" s="38">
        <f>COUNTIF('Kontroll-leht 2'!D63:D72,"X")</f>
        <v>0</v>
      </c>
      <c r="E21" s="38">
        <f>COUNTIF('Kontroll-leht 2'!E63:E72,"X")</f>
        <v>0</v>
      </c>
      <c r="F21" s="38">
        <f>COUNTIF('Kontroll-leht 2'!F63:F72,"X")</f>
        <v>0</v>
      </c>
      <c r="G21" s="38">
        <f>COUNTIF('Kontroll-leht 2'!G63:G72,"X")</f>
        <v>0</v>
      </c>
      <c r="H21" s="44" t="str">
        <f t="shared" si="0"/>
        <v>Palun kontrolli hinnanguid</v>
      </c>
    </row>
    <row r="22" spans="1:8">
      <c r="A22">
        <f t="shared" si="1"/>
        <v>18</v>
      </c>
      <c r="B22" t="s">
        <v>97</v>
      </c>
      <c r="C22" s="40">
        <f>COUNT('Kontroll-leht 2'!A74)</f>
        <v>1</v>
      </c>
      <c r="D22" s="40">
        <f>COUNTIF('Kontroll-leht 2'!D74,"X")</f>
        <v>0</v>
      </c>
      <c r="E22" s="40">
        <f>COUNTIF('Kontroll-leht 2'!E74,"X")</f>
        <v>0</v>
      </c>
      <c r="F22" s="40">
        <f>COUNTIF('Kontroll-leht 2'!F74,"X")</f>
        <v>0</v>
      </c>
      <c r="G22" s="40">
        <f>COUNTIF('Kontroll-leht 2'!G74,"X")</f>
        <v>0</v>
      </c>
      <c r="H22" s="41" t="str">
        <f t="shared" si="0"/>
        <v>Palun kontrolli hinnanguid</v>
      </c>
    </row>
    <row r="23" spans="1:8">
      <c r="B23" s="2" t="s">
        <v>136</v>
      </c>
      <c r="C23" s="32">
        <f>SUM(C5:C22)</f>
        <v>51</v>
      </c>
      <c r="D23" s="32">
        <f t="shared" ref="D23:G23" si="2">SUM(D5:D22)</f>
        <v>0</v>
      </c>
      <c r="E23" s="32">
        <f t="shared" si="2"/>
        <v>0</v>
      </c>
      <c r="F23" s="32">
        <f t="shared" si="2"/>
        <v>0</v>
      </c>
      <c r="G23" s="32">
        <f t="shared" si="2"/>
        <v>0</v>
      </c>
      <c r="H23" s="39" t="str">
        <f t="shared" si="0"/>
        <v>Palun kontrolli hinnanguid</v>
      </c>
    </row>
    <row r="25" spans="1:8">
      <c r="B25" s="2" t="s">
        <v>137</v>
      </c>
    </row>
    <row r="26" spans="1:8">
      <c r="A26">
        <f>A5</f>
        <v>1</v>
      </c>
      <c r="B26" s="50"/>
      <c r="C26" s="50"/>
      <c r="D26" s="50"/>
      <c r="E26" s="50"/>
      <c r="F26" s="50"/>
      <c r="G26" s="50"/>
      <c r="H26" s="50"/>
    </row>
    <row r="27" spans="1:8">
      <c r="A27">
        <f>A6</f>
        <v>2</v>
      </c>
      <c r="B27" s="50"/>
      <c r="C27" s="50"/>
      <c r="D27" s="50"/>
      <c r="E27" s="50"/>
      <c r="F27" s="50"/>
      <c r="G27" s="50"/>
      <c r="H27" s="50"/>
    </row>
    <row r="28" spans="1:8">
      <c r="A28">
        <f t="shared" ref="A28:A43" si="3">A7</f>
        <v>3</v>
      </c>
      <c r="B28" s="50"/>
      <c r="C28" s="50"/>
      <c r="D28" s="50"/>
      <c r="E28" s="50"/>
      <c r="F28" s="50"/>
      <c r="G28" s="50"/>
      <c r="H28" s="50"/>
    </row>
    <row r="29" spans="1:8">
      <c r="A29">
        <f t="shared" si="3"/>
        <v>4</v>
      </c>
      <c r="B29" s="42"/>
      <c r="C29" s="42"/>
      <c r="D29" s="42"/>
      <c r="E29" s="42"/>
      <c r="F29" s="42"/>
      <c r="G29" s="42"/>
      <c r="H29" s="42"/>
    </row>
    <row r="30" spans="1:8">
      <c r="A30">
        <f t="shared" si="3"/>
        <v>5</v>
      </c>
      <c r="B30" s="42"/>
      <c r="C30" s="42"/>
      <c r="D30" s="42"/>
      <c r="E30" s="42"/>
      <c r="F30" s="42"/>
      <c r="G30" s="42"/>
      <c r="H30" s="42"/>
    </row>
    <row r="31" spans="1:8">
      <c r="A31">
        <f t="shared" si="3"/>
        <v>6</v>
      </c>
      <c r="B31" s="42"/>
      <c r="C31" s="42"/>
      <c r="D31" s="42"/>
      <c r="E31" s="42"/>
      <c r="F31" s="42"/>
      <c r="G31" s="42"/>
      <c r="H31" s="42"/>
    </row>
    <row r="32" spans="1:8">
      <c r="A32">
        <f t="shared" si="3"/>
        <v>7</v>
      </c>
      <c r="B32" s="42"/>
      <c r="C32" s="42"/>
      <c r="D32" s="42"/>
      <c r="E32" s="42"/>
      <c r="F32" s="42"/>
      <c r="G32" s="42"/>
      <c r="H32" s="42"/>
    </row>
    <row r="33" spans="1:8">
      <c r="A33">
        <f t="shared" si="3"/>
        <v>8</v>
      </c>
      <c r="B33" s="42"/>
      <c r="C33" s="42"/>
      <c r="D33" s="42"/>
      <c r="E33" s="42"/>
      <c r="F33" s="42"/>
      <c r="G33" s="42"/>
      <c r="H33" s="42"/>
    </row>
    <row r="34" spans="1:8">
      <c r="A34">
        <f t="shared" si="3"/>
        <v>9</v>
      </c>
      <c r="B34" s="42"/>
      <c r="C34" s="42"/>
      <c r="D34" s="42"/>
      <c r="E34" s="42"/>
      <c r="F34" s="42"/>
      <c r="G34" s="42"/>
      <c r="H34" s="42"/>
    </row>
    <row r="35" spans="1:8">
      <c r="A35">
        <f t="shared" si="3"/>
        <v>10</v>
      </c>
      <c r="B35" s="42"/>
      <c r="C35" s="42"/>
      <c r="D35" s="42"/>
      <c r="E35" s="42"/>
      <c r="F35" s="42"/>
      <c r="G35" s="42"/>
      <c r="H35" s="42"/>
    </row>
    <row r="36" spans="1:8">
      <c r="A36">
        <f t="shared" si="3"/>
        <v>11</v>
      </c>
      <c r="B36" s="42"/>
      <c r="C36" s="42"/>
      <c r="D36" s="42"/>
      <c r="E36" s="42"/>
      <c r="F36" s="42"/>
      <c r="G36" s="42"/>
      <c r="H36" s="42"/>
    </row>
    <row r="37" spans="1:8">
      <c r="A37">
        <f t="shared" si="3"/>
        <v>12</v>
      </c>
      <c r="B37" s="42"/>
      <c r="C37" s="42"/>
      <c r="D37" s="42"/>
      <c r="E37" s="42"/>
      <c r="F37" s="42"/>
      <c r="G37" s="42"/>
      <c r="H37" s="42"/>
    </row>
    <row r="38" spans="1:8">
      <c r="A38">
        <f t="shared" si="3"/>
        <v>13</v>
      </c>
      <c r="B38" s="42"/>
      <c r="C38" s="42"/>
      <c r="D38" s="42"/>
      <c r="E38" s="42"/>
      <c r="F38" s="42"/>
      <c r="G38" s="42"/>
      <c r="H38" s="42"/>
    </row>
    <row r="39" spans="1:8">
      <c r="A39">
        <f t="shared" si="3"/>
        <v>14</v>
      </c>
      <c r="B39" s="42"/>
      <c r="C39" s="42"/>
      <c r="D39" s="42"/>
      <c r="E39" s="42"/>
      <c r="F39" s="42"/>
      <c r="G39" s="42"/>
      <c r="H39" s="42"/>
    </row>
    <row r="40" spans="1:8">
      <c r="A40">
        <f t="shared" si="3"/>
        <v>15</v>
      </c>
      <c r="B40" s="42"/>
      <c r="C40" s="42"/>
      <c r="D40" s="42"/>
      <c r="E40" s="42"/>
      <c r="F40" s="42"/>
      <c r="G40" s="42"/>
      <c r="H40" s="42"/>
    </row>
    <row r="41" spans="1:8">
      <c r="A41">
        <f t="shared" si="3"/>
        <v>16</v>
      </c>
      <c r="B41" s="50"/>
      <c r="C41" s="50"/>
      <c r="D41" s="50"/>
      <c r="E41" s="50"/>
      <c r="F41" s="50"/>
      <c r="G41" s="50"/>
      <c r="H41" s="50"/>
    </row>
    <row r="42" spans="1:8">
      <c r="A42">
        <f t="shared" si="3"/>
        <v>17</v>
      </c>
      <c r="B42" s="50"/>
      <c r="C42" s="50"/>
      <c r="D42" s="50"/>
      <c r="E42" s="50"/>
      <c r="F42" s="50"/>
      <c r="G42" s="50"/>
      <c r="H42" s="50"/>
    </row>
    <row r="43" spans="1:8">
      <c r="A43">
        <f t="shared" si="3"/>
        <v>18</v>
      </c>
      <c r="B43" s="50"/>
      <c r="C43" s="50"/>
      <c r="D43" s="50"/>
      <c r="E43" s="50"/>
      <c r="F43" s="50"/>
      <c r="G43" s="50"/>
      <c r="H43" s="50"/>
    </row>
  </sheetData>
  <mergeCells count="8">
    <mergeCell ref="B42:H42"/>
    <mergeCell ref="B43:H43"/>
    <mergeCell ref="A1:H1"/>
    <mergeCell ref="E2:H2"/>
    <mergeCell ref="B26:H26"/>
    <mergeCell ref="B27:H27"/>
    <mergeCell ref="B28:H28"/>
    <mergeCell ref="B41:H41"/>
  </mergeCells>
  <conditionalFormatting sqref="B25">
    <cfRule type="expression" dxfId="2" priority="3">
      <formula>B24=B25</formula>
    </cfRule>
  </conditionalFormatting>
  <conditionalFormatting sqref="B23">
    <cfRule type="expression" dxfId="1" priority="1">
      <formula>#REF!=B23</formula>
    </cfRule>
  </conditionalFormatting>
  <conditionalFormatting sqref="A1">
    <cfRule type="expression" dxfId="0" priority="4">
      <formula>#REF!=A1</formula>
    </cfRule>
  </conditionalFormatting>
  <printOptions horizontalCentered="1"/>
  <pageMargins left="0.59055118110236227" right="0.39370078740157483" top="0.59055118110236227" bottom="0.39370078740157483" header="0.19685039370078741" footer="0.19685039370078741"/>
  <pageSetup paperSize="9" scale="83" orientation="portrait" r:id="rId1"/>
  <headerFooter>
    <oddHeader>&amp;L&amp;F&amp;R&amp;A</oddHeader>
    <oddFooter>&amp;R&amp;P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Kontroll-leht 1</vt:lpstr>
      <vt:lpstr>Kontroll-leht 2</vt:lpstr>
      <vt:lpstr>Kontroll-leht 3</vt:lpstr>
      <vt:lpstr>'Kontroll-leht 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Juri Pervjakov</dc:creator>
  <cp:lastModifiedBy>kurmeto</cp:lastModifiedBy>
  <cp:lastPrinted>2011-06-05T11:11:16Z</cp:lastPrinted>
  <dcterms:created xsi:type="dcterms:W3CDTF">2010-10-07T07:55:31Z</dcterms:created>
  <dcterms:modified xsi:type="dcterms:W3CDTF">2011-06-05T14:34:09Z</dcterms:modified>
</cp:coreProperties>
</file>