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autoCompressPictures="0" defaultThemeVersion="124226"/>
  <mc:AlternateContent xmlns:mc="http://schemas.openxmlformats.org/markup-compatibility/2006">
    <mc:Choice Requires="x15">
      <x15ac:absPath xmlns:x15ac="http://schemas.microsoft.com/office/spreadsheetml/2010/11/ac" url="C:\Users\Krista\Desktop\"/>
    </mc:Choice>
  </mc:AlternateContent>
  <xr:revisionPtr revIDLastSave="0" documentId="13_ncr:1_{B811CA92-454F-4EB2-82ED-33FF84EFE466}" xr6:coauthVersionLast="47" xr6:coauthVersionMax="47" xr10:uidLastSave="{00000000-0000-0000-0000-000000000000}"/>
  <bookViews>
    <workbookView xWindow="-120" yWindow="-120" windowWidth="29040" windowHeight="15840" activeTab="1" xr2:uid="{00000000-000D-0000-FFFF-FFFF00000000}"/>
  </bookViews>
  <sheets>
    <sheet name="Üldinfo" sheetId="6" r:id="rId1"/>
    <sheet name="Kontroll-leht" sheetId="1" r:id="rId2"/>
    <sheet name="Kokkuvõte" sheetId="3" r:id="rId3"/>
    <sheet name="Tähelepanekute koond" sheetId="4" r:id="rId4"/>
    <sheet name="Juhend" sheetId="5" r:id="rId5"/>
  </sheets>
  <definedNames>
    <definedName name="_xlnm._FilterDatabase" localSheetId="1" hidden="1">'Kontroll-leht'!$A$4:$K$218</definedName>
    <definedName name="_xlnm._FilterDatabase" localSheetId="3" hidden="1">'Tähelepanekute koond'!$A$4:$H$218</definedName>
    <definedName name="_xlnm.Print_Titles" localSheetId="1">'Kontroll-leht'!$1:$4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5" i="1" l="1"/>
  <c r="H21" i="4"/>
  <c r="G21" i="4"/>
  <c r="E21" i="4"/>
  <c r="D21" i="4"/>
  <c r="C21" i="4"/>
  <c r="B21" i="4"/>
  <c r="H20" i="4"/>
  <c r="G20" i="4"/>
  <c r="E20" i="4"/>
  <c r="D20" i="4"/>
  <c r="C20" i="4"/>
  <c r="B20" i="4"/>
  <c r="H19" i="4"/>
  <c r="G19" i="4"/>
  <c r="E19" i="4"/>
  <c r="D19" i="4"/>
  <c r="C19" i="4"/>
  <c r="B19" i="4"/>
  <c r="H18" i="4"/>
  <c r="G18" i="4"/>
  <c r="E18" i="4"/>
  <c r="D18" i="4"/>
  <c r="C18" i="4"/>
  <c r="B18" i="4"/>
  <c r="A18" i="1"/>
  <c r="A18" i="4" s="1"/>
  <c r="K19" i="1"/>
  <c r="K20" i="1"/>
  <c r="K21" i="1"/>
  <c r="K18" i="1"/>
  <c r="D15" i="4"/>
  <c r="E15" i="4"/>
  <c r="G15" i="4"/>
  <c r="H15" i="4"/>
  <c r="C15" i="4"/>
  <c r="B15" i="4"/>
  <c r="K218" i="1"/>
  <c r="K215" i="1"/>
  <c r="K216" i="1"/>
  <c r="K209" i="1"/>
  <c r="K210" i="1"/>
  <c r="K211" i="1"/>
  <c r="K212" i="1"/>
  <c r="K213" i="1"/>
  <c r="K214" i="1"/>
  <c r="K208" i="1"/>
  <c r="K194" i="1"/>
  <c r="K195" i="1"/>
  <c r="K196" i="1"/>
  <c r="K197" i="1"/>
  <c r="K198" i="1"/>
  <c r="K199" i="1"/>
  <c r="K200" i="1"/>
  <c r="K201" i="1"/>
  <c r="K202" i="1"/>
  <c r="K203" i="1"/>
  <c r="K204" i="1"/>
  <c r="K205" i="1"/>
  <c r="K206" i="1"/>
  <c r="K176" i="1"/>
  <c r="K177" i="1"/>
  <c r="K178" i="1"/>
  <c r="K179" i="1"/>
  <c r="K180" i="1"/>
  <c r="K181" i="1"/>
  <c r="K182" i="1"/>
  <c r="K183" i="1"/>
  <c r="K184" i="1"/>
  <c r="K185" i="1"/>
  <c r="K186" i="1"/>
  <c r="K187" i="1"/>
  <c r="K188" i="1"/>
  <c r="K189" i="1"/>
  <c r="K190" i="1"/>
  <c r="K191" i="1"/>
  <c r="K192" i="1"/>
  <c r="K193" i="1"/>
  <c r="K172" i="1"/>
  <c r="K173" i="1"/>
  <c r="K174" i="1"/>
  <c r="K175" i="1"/>
  <c r="K171" i="1"/>
  <c r="K161" i="1"/>
  <c r="K162" i="1"/>
  <c r="K163" i="1"/>
  <c r="K164" i="1"/>
  <c r="K165" i="1"/>
  <c r="K166" i="1"/>
  <c r="K167" i="1"/>
  <c r="K168" i="1"/>
  <c r="K169" i="1"/>
  <c r="K156" i="1"/>
  <c r="K157" i="1"/>
  <c r="K158" i="1"/>
  <c r="K159" i="1"/>
  <c r="K160" i="1"/>
  <c r="K151" i="1"/>
  <c r="K152" i="1"/>
  <c r="K153" i="1"/>
  <c r="K154" i="1"/>
  <c r="K155" i="1"/>
  <c r="K148" i="1"/>
  <c r="K149" i="1"/>
  <c r="K150" i="1"/>
  <c r="K142" i="1"/>
  <c r="K143" i="1"/>
  <c r="K144" i="1"/>
  <c r="K145" i="1"/>
  <c r="K146" i="1"/>
  <c r="K147" i="1"/>
  <c r="K135" i="1"/>
  <c r="K136" i="1"/>
  <c r="K137" i="1"/>
  <c r="K138" i="1"/>
  <c r="K139" i="1"/>
  <c r="K140" i="1"/>
  <c r="K141" i="1"/>
  <c r="K134" i="1"/>
  <c r="K123" i="1"/>
  <c r="K124" i="1"/>
  <c r="K125" i="1"/>
  <c r="K126" i="1"/>
  <c r="K127" i="1"/>
  <c r="K128" i="1"/>
  <c r="K129" i="1"/>
  <c r="K130" i="1"/>
  <c r="K131" i="1"/>
  <c r="K132" i="1"/>
  <c r="K133" i="1"/>
  <c r="K122" i="1"/>
  <c r="K120" i="1"/>
  <c r="K119" i="1"/>
  <c r="K118" i="1"/>
  <c r="K112" i="1"/>
  <c r="K113" i="1"/>
  <c r="K114" i="1"/>
  <c r="K115" i="1"/>
  <c r="K116" i="1"/>
  <c r="K106" i="1"/>
  <c r="K107" i="1"/>
  <c r="K108" i="1"/>
  <c r="K109" i="1"/>
  <c r="K110" i="1"/>
  <c r="K111" i="1"/>
  <c r="K104" i="1"/>
  <c r="K105" i="1"/>
  <c r="K103" i="1"/>
  <c r="K99" i="1"/>
  <c r="K100" i="1"/>
  <c r="K98" i="1"/>
  <c r="K96" i="1"/>
  <c r="B218" i="4"/>
  <c r="H218" i="4"/>
  <c r="G218" i="4"/>
  <c r="E218" i="4"/>
  <c r="D218" i="4"/>
  <c r="D209" i="4"/>
  <c r="E209" i="4"/>
  <c r="G209" i="4"/>
  <c r="H209" i="4"/>
  <c r="D210" i="4"/>
  <c r="E210" i="4"/>
  <c r="G210" i="4"/>
  <c r="H210" i="4"/>
  <c r="D211" i="4"/>
  <c r="E211" i="4"/>
  <c r="G211" i="4"/>
  <c r="H211" i="4"/>
  <c r="D212" i="4"/>
  <c r="E212" i="4"/>
  <c r="G212" i="4"/>
  <c r="H212" i="4"/>
  <c r="D213" i="4"/>
  <c r="E213" i="4"/>
  <c r="G213" i="4"/>
  <c r="H213" i="4"/>
  <c r="D214" i="4"/>
  <c r="E214" i="4"/>
  <c r="G214" i="4"/>
  <c r="H214" i="4"/>
  <c r="D215" i="4"/>
  <c r="E215" i="4"/>
  <c r="G215" i="4"/>
  <c r="H215" i="4"/>
  <c r="D216" i="4"/>
  <c r="E216" i="4"/>
  <c r="G216" i="4"/>
  <c r="H216" i="4"/>
  <c r="H208" i="4"/>
  <c r="G208" i="4"/>
  <c r="E208" i="4"/>
  <c r="D208" i="4"/>
  <c r="D172" i="4"/>
  <c r="E172" i="4"/>
  <c r="G172" i="4"/>
  <c r="H172" i="4"/>
  <c r="D173" i="4"/>
  <c r="E173" i="4"/>
  <c r="G173" i="4"/>
  <c r="H173" i="4"/>
  <c r="D174" i="4"/>
  <c r="E174" i="4"/>
  <c r="G174" i="4"/>
  <c r="H174" i="4"/>
  <c r="D175" i="4"/>
  <c r="E175" i="4"/>
  <c r="G175" i="4"/>
  <c r="H175" i="4"/>
  <c r="D176" i="4"/>
  <c r="E176" i="4"/>
  <c r="G176" i="4"/>
  <c r="H176" i="4"/>
  <c r="D177" i="4"/>
  <c r="E177" i="4"/>
  <c r="G177" i="4"/>
  <c r="H177" i="4"/>
  <c r="D178" i="4"/>
  <c r="E178" i="4"/>
  <c r="G178" i="4"/>
  <c r="H178" i="4"/>
  <c r="D179" i="4"/>
  <c r="E179" i="4"/>
  <c r="G179" i="4"/>
  <c r="H179" i="4"/>
  <c r="D180" i="4"/>
  <c r="E180" i="4"/>
  <c r="G180" i="4"/>
  <c r="H180" i="4"/>
  <c r="D181" i="4"/>
  <c r="E181" i="4"/>
  <c r="G181" i="4"/>
  <c r="H181" i="4"/>
  <c r="D182" i="4"/>
  <c r="E182" i="4"/>
  <c r="G182" i="4"/>
  <c r="H182" i="4"/>
  <c r="D183" i="4"/>
  <c r="E183" i="4"/>
  <c r="G183" i="4"/>
  <c r="H183" i="4"/>
  <c r="D184" i="4"/>
  <c r="E184" i="4"/>
  <c r="G184" i="4"/>
  <c r="H184" i="4"/>
  <c r="D185" i="4"/>
  <c r="E185" i="4"/>
  <c r="G185" i="4"/>
  <c r="H185" i="4"/>
  <c r="D186" i="4"/>
  <c r="E186" i="4"/>
  <c r="G186" i="4"/>
  <c r="H186" i="4"/>
  <c r="D187" i="4"/>
  <c r="E187" i="4"/>
  <c r="G187" i="4"/>
  <c r="H187" i="4"/>
  <c r="D188" i="4"/>
  <c r="E188" i="4"/>
  <c r="G188" i="4"/>
  <c r="H188" i="4"/>
  <c r="D189" i="4"/>
  <c r="E189" i="4"/>
  <c r="G189" i="4"/>
  <c r="H189" i="4"/>
  <c r="D190" i="4"/>
  <c r="E190" i="4"/>
  <c r="G190" i="4"/>
  <c r="H190" i="4"/>
  <c r="D191" i="4"/>
  <c r="E191" i="4"/>
  <c r="G191" i="4"/>
  <c r="H191" i="4"/>
  <c r="D192" i="4"/>
  <c r="E192" i="4"/>
  <c r="G192" i="4"/>
  <c r="H192" i="4"/>
  <c r="D193" i="4"/>
  <c r="E193" i="4"/>
  <c r="G193" i="4"/>
  <c r="H193" i="4"/>
  <c r="D194" i="4"/>
  <c r="E194" i="4"/>
  <c r="G194" i="4"/>
  <c r="H194" i="4"/>
  <c r="D195" i="4"/>
  <c r="E195" i="4"/>
  <c r="G195" i="4"/>
  <c r="H195" i="4"/>
  <c r="D196" i="4"/>
  <c r="E196" i="4"/>
  <c r="G196" i="4"/>
  <c r="H196" i="4"/>
  <c r="D197" i="4"/>
  <c r="E197" i="4"/>
  <c r="G197" i="4"/>
  <c r="H197" i="4"/>
  <c r="D198" i="4"/>
  <c r="E198" i="4"/>
  <c r="G198" i="4"/>
  <c r="H198" i="4"/>
  <c r="D199" i="4"/>
  <c r="E199" i="4"/>
  <c r="G199" i="4"/>
  <c r="H199" i="4"/>
  <c r="D200" i="4"/>
  <c r="E200" i="4"/>
  <c r="G200" i="4"/>
  <c r="H200" i="4"/>
  <c r="D201" i="4"/>
  <c r="E201" i="4"/>
  <c r="G201" i="4"/>
  <c r="H201" i="4"/>
  <c r="D202" i="4"/>
  <c r="E202" i="4"/>
  <c r="G202" i="4"/>
  <c r="H202" i="4"/>
  <c r="D203" i="4"/>
  <c r="E203" i="4"/>
  <c r="G203" i="4"/>
  <c r="H203" i="4"/>
  <c r="D204" i="4"/>
  <c r="E204" i="4"/>
  <c r="G204" i="4"/>
  <c r="H204" i="4"/>
  <c r="D205" i="4"/>
  <c r="E205" i="4"/>
  <c r="G205" i="4"/>
  <c r="H205" i="4"/>
  <c r="D206" i="4"/>
  <c r="E206" i="4"/>
  <c r="G206" i="4"/>
  <c r="H206" i="4"/>
  <c r="H171" i="4"/>
  <c r="G171" i="4"/>
  <c r="E171" i="4"/>
  <c r="D171" i="4"/>
  <c r="D123" i="4"/>
  <c r="E123" i="4"/>
  <c r="G123" i="4"/>
  <c r="H123" i="4"/>
  <c r="D124" i="4"/>
  <c r="E124" i="4"/>
  <c r="G124" i="4"/>
  <c r="H124" i="4"/>
  <c r="D125" i="4"/>
  <c r="E125" i="4"/>
  <c r="G125" i="4"/>
  <c r="H125" i="4"/>
  <c r="D126" i="4"/>
  <c r="E126" i="4"/>
  <c r="G126" i="4"/>
  <c r="H126" i="4"/>
  <c r="D127" i="4"/>
  <c r="E127" i="4"/>
  <c r="G127" i="4"/>
  <c r="F127" i="4" s="1"/>
  <c r="H127" i="4"/>
  <c r="D128" i="4"/>
  <c r="E128" i="4"/>
  <c r="G128" i="4"/>
  <c r="H128" i="4"/>
  <c r="D129" i="4"/>
  <c r="E129" i="4"/>
  <c r="G129" i="4"/>
  <c r="H129" i="4"/>
  <c r="D130" i="4"/>
  <c r="E130" i="4"/>
  <c r="G130" i="4"/>
  <c r="H130" i="4"/>
  <c r="D131" i="4"/>
  <c r="E131" i="4"/>
  <c r="G131" i="4"/>
  <c r="H131" i="4"/>
  <c r="D132" i="4"/>
  <c r="E132" i="4"/>
  <c r="G132" i="4"/>
  <c r="H132" i="4"/>
  <c r="D133" i="4"/>
  <c r="E133" i="4"/>
  <c r="G133" i="4"/>
  <c r="H133" i="4"/>
  <c r="D134" i="4"/>
  <c r="E134" i="4"/>
  <c r="G134" i="4"/>
  <c r="H134" i="4"/>
  <c r="D135" i="4"/>
  <c r="E135" i="4"/>
  <c r="G135" i="4"/>
  <c r="H135" i="4"/>
  <c r="D136" i="4"/>
  <c r="E136" i="4"/>
  <c r="G136" i="4"/>
  <c r="H136" i="4"/>
  <c r="D137" i="4"/>
  <c r="E137" i="4"/>
  <c r="G137" i="4"/>
  <c r="H137" i="4"/>
  <c r="D138" i="4"/>
  <c r="E138" i="4"/>
  <c r="G138" i="4"/>
  <c r="H138" i="4"/>
  <c r="D139" i="4"/>
  <c r="E139" i="4"/>
  <c r="G139" i="4"/>
  <c r="H139" i="4"/>
  <c r="D140" i="4"/>
  <c r="E140" i="4"/>
  <c r="G140" i="4"/>
  <c r="H140" i="4"/>
  <c r="D141" i="4"/>
  <c r="E141" i="4"/>
  <c r="G141" i="4"/>
  <c r="H141" i="4"/>
  <c r="D142" i="4"/>
  <c r="E142" i="4"/>
  <c r="G142" i="4"/>
  <c r="H142" i="4"/>
  <c r="D143" i="4"/>
  <c r="E143" i="4"/>
  <c r="G143" i="4"/>
  <c r="H143" i="4"/>
  <c r="D144" i="4"/>
  <c r="E144" i="4"/>
  <c r="G144" i="4"/>
  <c r="H144" i="4"/>
  <c r="D145" i="4"/>
  <c r="E145" i="4"/>
  <c r="G145" i="4"/>
  <c r="H145" i="4"/>
  <c r="D146" i="4"/>
  <c r="E146" i="4"/>
  <c r="G146" i="4"/>
  <c r="H146" i="4"/>
  <c r="D147" i="4"/>
  <c r="E147" i="4"/>
  <c r="G147" i="4"/>
  <c r="H147" i="4"/>
  <c r="D148" i="4"/>
  <c r="E148" i="4"/>
  <c r="G148" i="4"/>
  <c r="H148" i="4"/>
  <c r="D149" i="4"/>
  <c r="E149" i="4"/>
  <c r="G149" i="4"/>
  <c r="H149" i="4"/>
  <c r="D150" i="4"/>
  <c r="E150" i="4"/>
  <c r="G150" i="4"/>
  <c r="H150" i="4"/>
  <c r="D151" i="4"/>
  <c r="E151" i="4"/>
  <c r="G151" i="4"/>
  <c r="H151" i="4"/>
  <c r="D152" i="4"/>
  <c r="E152" i="4"/>
  <c r="G152" i="4"/>
  <c r="H152" i="4"/>
  <c r="D153" i="4"/>
  <c r="E153" i="4"/>
  <c r="G153" i="4"/>
  <c r="H153" i="4"/>
  <c r="D154" i="4"/>
  <c r="E154" i="4"/>
  <c r="G154" i="4"/>
  <c r="H154" i="4"/>
  <c r="D155" i="4"/>
  <c r="E155" i="4"/>
  <c r="G155" i="4"/>
  <c r="F155" i="4" s="1"/>
  <c r="H155" i="4"/>
  <c r="D156" i="4"/>
  <c r="E156" i="4"/>
  <c r="G156" i="4"/>
  <c r="H156" i="4"/>
  <c r="D157" i="4"/>
  <c r="E157" i="4"/>
  <c r="G157" i="4"/>
  <c r="H157" i="4"/>
  <c r="D158" i="4"/>
  <c r="E158" i="4"/>
  <c r="G158" i="4"/>
  <c r="H158" i="4"/>
  <c r="D159" i="4"/>
  <c r="E159" i="4"/>
  <c r="G159" i="4"/>
  <c r="H159" i="4"/>
  <c r="D160" i="4"/>
  <c r="E160" i="4"/>
  <c r="G160" i="4"/>
  <c r="H160" i="4"/>
  <c r="D161" i="4"/>
  <c r="E161" i="4"/>
  <c r="G161" i="4"/>
  <c r="H161" i="4"/>
  <c r="D162" i="4"/>
  <c r="E162" i="4"/>
  <c r="G162" i="4"/>
  <c r="H162" i="4"/>
  <c r="D163" i="4"/>
  <c r="E163" i="4"/>
  <c r="G163" i="4"/>
  <c r="H163" i="4"/>
  <c r="D164" i="4"/>
  <c r="E164" i="4"/>
  <c r="G164" i="4"/>
  <c r="H164" i="4"/>
  <c r="D165" i="4"/>
  <c r="E165" i="4"/>
  <c r="G165" i="4"/>
  <c r="H165" i="4"/>
  <c r="D166" i="4"/>
  <c r="E166" i="4"/>
  <c r="G166" i="4"/>
  <c r="H166" i="4"/>
  <c r="D167" i="4"/>
  <c r="E167" i="4"/>
  <c r="G167" i="4"/>
  <c r="H167" i="4"/>
  <c r="D168" i="4"/>
  <c r="E168" i="4"/>
  <c r="G168" i="4"/>
  <c r="H168" i="4"/>
  <c r="D169" i="4"/>
  <c r="E169" i="4"/>
  <c r="G169" i="4"/>
  <c r="H169" i="4"/>
  <c r="B168" i="4"/>
  <c r="B167" i="4"/>
  <c r="B165" i="4"/>
  <c r="B164" i="4"/>
  <c r="B162" i="4"/>
  <c r="B161" i="4"/>
  <c r="B160" i="4"/>
  <c r="B158" i="4"/>
  <c r="B157" i="4"/>
  <c r="B154" i="4"/>
  <c r="B153" i="4"/>
  <c r="B155" i="4" s="1"/>
  <c r="B150" i="4"/>
  <c r="B147" i="4"/>
  <c r="B145" i="4"/>
  <c r="B144" i="4"/>
  <c r="B141" i="4"/>
  <c r="B142" i="4" s="1"/>
  <c r="B148" i="4"/>
  <c r="B139" i="4"/>
  <c r="B138" i="4"/>
  <c r="B135" i="4"/>
  <c r="B136" i="4" s="1"/>
  <c r="B151" i="4"/>
  <c r="H122" i="4"/>
  <c r="G122" i="4"/>
  <c r="E122" i="4"/>
  <c r="D122" i="4"/>
  <c r="D119" i="4"/>
  <c r="E119" i="4"/>
  <c r="G119" i="4"/>
  <c r="H119" i="4"/>
  <c r="D120" i="4"/>
  <c r="E120" i="4"/>
  <c r="G120" i="4"/>
  <c r="H120" i="4"/>
  <c r="H118" i="4"/>
  <c r="G118" i="4"/>
  <c r="E118" i="4"/>
  <c r="D118" i="4"/>
  <c r="H116" i="4"/>
  <c r="G116" i="4"/>
  <c r="E116" i="4"/>
  <c r="D116" i="4"/>
  <c r="D103" i="4"/>
  <c r="E103" i="4"/>
  <c r="D104" i="4"/>
  <c r="E104" i="4"/>
  <c r="D105" i="4"/>
  <c r="E105" i="4"/>
  <c r="D106" i="4"/>
  <c r="E106" i="4"/>
  <c r="D107" i="4"/>
  <c r="E107" i="4"/>
  <c r="D108" i="4"/>
  <c r="E108" i="4"/>
  <c r="D109" i="4"/>
  <c r="E109" i="4"/>
  <c r="D110" i="4"/>
  <c r="E110" i="4"/>
  <c r="D111" i="4"/>
  <c r="E111" i="4"/>
  <c r="D112" i="4"/>
  <c r="E112" i="4"/>
  <c r="D113" i="4"/>
  <c r="E113" i="4"/>
  <c r="D114" i="4"/>
  <c r="E114" i="4"/>
  <c r="D115" i="4"/>
  <c r="E115" i="4"/>
  <c r="H103" i="4"/>
  <c r="H104" i="4"/>
  <c r="H105" i="4"/>
  <c r="H106" i="4"/>
  <c r="H107" i="4"/>
  <c r="H108" i="4"/>
  <c r="H109" i="4"/>
  <c r="H110" i="4"/>
  <c r="H111" i="4"/>
  <c r="H112" i="4"/>
  <c r="H113" i="4"/>
  <c r="H114" i="4"/>
  <c r="H115" i="4"/>
  <c r="G103" i="4"/>
  <c r="G104" i="4"/>
  <c r="G105" i="4"/>
  <c r="G106" i="4"/>
  <c r="G107" i="4"/>
  <c r="G108" i="4"/>
  <c r="G109" i="4"/>
  <c r="G110" i="4"/>
  <c r="G111" i="4"/>
  <c r="G112" i="4"/>
  <c r="G113" i="4"/>
  <c r="G114" i="4"/>
  <c r="G115" i="4"/>
  <c r="H102" i="4"/>
  <c r="G102" i="4"/>
  <c r="E102" i="4"/>
  <c r="D102" i="4"/>
  <c r="H100" i="4"/>
  <c r="G100" i="4"/>
  <c r="E100" i="4"/>
  <c r="D100" i="4"/>
  <c r="H99" i="4"/>
  <c r="G99" i="4"/>
  <c r="D99" i="4"/>
  <c r="E99" i="4"/>
  <c r="H98" i="4"/>
  <c r="G98" i="4"/>
  <c r="E98" i="4"/>
  <c r="D98" i="4"/>
  <c r="H96" i="4"/>
  <c r="G96" i="4"/>
  <c r="D95" i="4"/>
  <c r="E95" i="4"/>
  <c r="D96" i="4"/>
  <c r="E96" i="4"/>
  <c r="D92" i="4"/>
  <c r="E92" i="4"/>
  <c r="D93" i="4"/>
  <c r="E93" i="4"/>
  <c r="D94" i="4"/>
  <c r="E94" i="4"/>
  <c r="C96" i="4"/>
  <c r="B96"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G48" i="4"/>
  <c r="F48" i="4" s="1"/>
  <c r="G49" i="4"/>
  <c r="F49" i="4" s="1"/>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H47" i="4"/>
  <c r="G47" i="4"/>
  <c r="H45" i="4"/>
  <c r="G45" i="4"/>
  <c r="D48" i="4"/>
  <c r="E48" i="4"/>
  <c r="D49" i="4"/>
  <c r="E49" i="4"/>
  <c r="D50" i="4"/>
  <c r="E50" i="4"/>
  <c r="D51" i="4"/>
  <c r="E51" i="4"/>
  <c r="D52" i="4"/>
  <c r="E52" i="4"/>
  <c r="D53" i="4"/>
  <c r="E53" i="4"/>
  <c r="D54" i="4"/>
  <c r="E54" i="4"/>
  <c r="D55" i="4"/>
  <c r="E55" i="4"/>
  <c r="D56" i="4"/>
  <c r="E56" i="4"/>
  <c r="D57" i="4"/>
  <c r="E57" i="4"/>
  <c r="D58" i="4"/>
  <c r="E58" i="4"/>
  <c r="D59" i="4"/>
  <c r="E59" i="4"/>
  <c r="D60" i="4"/>
  <c r="E60" i="4"/>
  <c r="D61" i="4"/>
  <c r="E61" i="4"/>
  <c r="D62" i="4"/>
  <c r="E62" i="4"/>
  <c r="D63" i="4"/>
  <c r="E63" i="4"/>
  <c r="D64" i="4"/>
  <c r="E64" i="4"/>
  <c r="D65" i="4"/>
  <c r="E65" i="4"/>
  <c r="D66" i="4"/>
  <c r="E66" i="4"/>
  <c r="D67" i="4"/>
  <c r="E67" i="4"/>
  <c r="D68" i="4"/>
  <c r="E68" i="4"/>
  <c r="D69" i="4"/>
  <c r="E69" i="4"/>
  <c r="D70" i="4"/>
  <c r="E70" i="4"/>
  <c r="D71" i="4"/>
  <c r="E71" i="4"/>
  <c r="D72" i="4"/>
  <c r="E72" i="4"/>
  <c r="D73" i="4"/>
  <c r="E73" i="4"/>
  <c r="D74" i="4"/>
  <c r="E74" i="4"/>
  <c r="D75" i="4"/>
  <c r="E75" i="4"/>
  <c r="D76" i="4"/>
  <c r="E76" i="4"/>
  <c r="D77" i="4"/>
  <c r="E77" i="4"/>
  <c r="D78" i="4"/>
  <c r="E78" i="4"/>
  <c r="D79" i="4"/>
  <c r="E79" i="4"/>
  <c r="D80" i="4"/>
  <c r="E80" i="4"/>
  <c r="D81" i="4"/>
  <c r="E81" i="4"/>
  <c r="D82" i="4"/>
  <c r="E82" i="4"/>
  <c r="D83" i="4"/>
  <c r="E83" i="4"/>
  <c r="D84" i="4"/>
  <c r="E84" i="4"/>
  <c r="D85" i="4"/>
  <c r="E85" i="4"/>
  <c r="D86" i="4"/>
  <c r="E86" i="4"/>
  <c r="D87" i="4"/>
  <c r="E87" i="4"/>
  <c r="D88" i="4"/>
  <c r="E88" i="4"/>
  <c r="D89" i="4"/>
  <c r="E89" i="4"/>
  <c r="D90" i="4"/>
  <c r="E90" i="4"/>
  <c r="D91" i="4"/>
  <c r="E91" i="4"/>
  <c r="E47" i="4"/>
  <c r="D47" i="4"/>
  <c r="D45" i="4"/>
  <c r="E45" i="4"/>
  <c r="H44" i="4"/>
  <c r="G44" i="4"/>
  <c r="B44" i="4"/>
  <c r="G11" i="3"/>
  <c r="F11" i="3"/>
  <c r="E11" i="3"/>
  <c r="D11" i="3"/>
  <c r="D5" i="3"/>
  <c r="A6" i="3"/>
  <c r="A7" i="3"/>
  <c r="A8" i="3" s="1"/>
  <c r="A22" i="3"/>
  <c r="A6" i="1"/>
  <c r="G22" i="4"/>
  <c r="H22" i="4"/>
  <c r="G23" i="4"/>
  <c r="H23" i="4"/>
  <c r="G24" i="4"/>
  <c r="H24" i="4"/>
  <c r="G25" i="4"/>
  <c r="H25" i="4"/>
  <c r="G26" i="4"/>
  <c r="H26" i="4"/>
  <c r="G27" i="4"/>
  <c r="F27" i="4" s="1"/>
  <c r="H27" i="4"/>
  <c r="G28" i="4"/>
  <c r="H28" i="4"/>
  <c r="G29" i="4"/>
  <c r="H29" i="4"/>
  <c r="G30" i="4"/>
  <c r="H30" i="4"/>
  <c r="G31" i="4"/>
  <c r="H31" i="4"/>
  <c r="G32" i="4"/>
  <c r="F32" i="4" s="1"/>
  <c r="H32" i="4"/>
  <c r="G33" i="4"/>
  <c r="H33" i="4"/>
  <c r="G34" i="4"/>
  <c r="H34" i="4"/>
  <c r="G35" i="4"/>
  <c r="F35" i="4" s="1"/>
  <c r="H35" i="4"/>
  <c r="G36" i="4"/>
  <c r="F36" i="4" s="1"/>
  <c r="H36" i="4"/>
  <c r="G37" i="4"/>
  <c r="H37" i="4"/>
  <c r="G38" i="4"/>
  <c r="H38" i="4"/>
  <c r="G39" i="4"/>
  <c r="F39" i="4" s="1"/>
  <c r="H39" i="4"/>
  <c r="G40" i="4"/>
  <c r="F40" i="4" s="1"/>
  <c r="H40" i="4"/>
  <c r="G41" i="4"/>
  <c r="H41" i="4"/>
  <c r="G42" i="4"/>
  <c r="H42" i="4"/>
  <c r="G43" i="4"/>
  <c r="F43" i="4" s="1"/>
  <c r="H43" i="4"/>
  <c r="H17" i="4"/>
  <c r="G17" i="4"/>
  <c r="H14" i="4"/>
  <c r="G14" i="4"/>
  <c r="G12" i="4"/>
  <c r="H12" i="4"/>
  <c r="H11" i="4"/>
  <c r="G11" i="4"/>
  <c r="H9" i="4"/>
  <c r="G9" i="4"/>
  <c r="G6" i="4"/>
  <c r="H6" i="4"/>
  <c r="G7" i="4"/>
  <c r="H7" i="4"/>
  <c r="D22" i="4"/>
  <c r="E22" i="4"/>
  <c r="D23" i="4"/>
  <c r="E23" i="4"/>
  <c r="D24" i="4"/>
  <c r="E24" i="4"/>
  <c r="D25" i="4"/>
  <c r="E25" i="4"/>
  <c r="D26" i="4"/>
  <c r="E26" i="4"/>
  <c r="D27" i="4"/>
  <c r="E27" i="4"/>
  <c r="D28" i="4"/>
  <c r="E28" i="4"/>
  <c r="D29" i="4"/>
  <c r="E29" i="4"/>
  <c r="D30" i="4"/>
  <c r="E30" i="4"/>
  <c r="D31" i="4"/>
  <c r="E31" i="4"/>
  <c r="D32" i="4"/>
  <c r="E32" i="4"/>
  <c r="D33" i="4"/>
  <c r="E33" i="4"/>
  <c r="D34" i="4"/>
  <c r="E34" i="4"/>
  <c r="D35" i="4"/>
  <c r="E35" i="4"/>
  <c r="D36" i="4"/>
  <c r="E36" i="4"/>
  <c r="D37" i="4"/>
  <c r="E37" i="4"/>
  <c r="D38" i="4"/>
  <c r="E38" i="4"/>
  <c r="D39" i="4"/>
  <c r="E39" i="4"/>
  <c r="D40" i="4"/>
  <c r="E40" i="4"/>
  <c r="D41" i="4"/>
  <c r="E41" i="4"/>
  <c r="D42" i="4"/>
  <c r="E42" i="4"/>
  <c r="D43" i="4"/>
  <c r="E43" i="4"/>
  <c r="E17" i="4"/>
  <c r="D17" i="4"/>
  <c r="E14" i="4"/>
  <c r="D14" i="4"/>
  <c r="D12" i="4"/>
  <c r="E12" i="4"/>
  <c r="E11" i="4"/>
  <c r="D11" i="4"/>
  <c r="E9" i="4"/>
  <c r="D9" i="4"/>
  <c r="B8" i="4"/>
  <c r="E7" i="4"/>
  <c r="D7" i="4"/>
  <c r="E17" i="3"/>
  <c r="F17" i="3"/>
  <c r="G17" i="3"/>
  <c r="D17" i="3"/>
  <c r="E16" i="3"/>
  <c r="F16" i="3"/>
  <c r="G16" i="3"/>
  <c r="D16" i="3"/>
  <c r="E15" i="3"/>
  <c r="F15" i="3"/>
  <c r="G15" i="3"/>
  <c r="D15" i="3"/>
  <c r="E14" i="3"/>
  <c r="F14" i="3"/>
  <c r="G14" i="3"/>
  <c r="D14" i="3"/>
  <c r="E13" i="3"/>
  <c r="F13" i="3"/>
  <c r="G13" i="3"/>
  <c r="D13" i="3"/>
  <c r="E12" i="3"/>
  <c r="F12" i="3"/>
  <c r="G12" i="3"/>
  <c r="D12" i="3"/>
  <c r="E9" i="3"/>
  <c r="F9" i="3"/>
  <c r="G9" i="3"/>
  <c r="D9" i="3"/>
  <c r="B15" i="3"/>
  <c r="B14" i="3"/>
  <c r="B13" i="3"/>
  <c r="B12" i="3"/>
  <c r="E10" i="3"/>
  <c r="F10" i="3"/>
  <c r="G10" i="3"/>
  <c r="D10" i="3"/>
  <c r="B11" i="3"/>
  <c r="B10" i="3"/>
  <c r="B9" i="3"/>
  <c r="E8" i="3"/>
  <c r="F8" i="3"/>
  <c r="G8" i="3"/>
  <c r="D8" i="3"/>
  <c r="B8" i="3"/>
  <c r="B7" i="3"/>
  <c r="E7" i="3"/>
  <c r="F7" i="3"/>
  <c r="D7" i="3"/>
  <c r="G7" i="3"/>
  <c r="E6" i="3"/>
  <c r="F6" i="3"/>
  <c r="G6" i="3"/>
  <c r="D6" i="3"/>
  <c r="E5" i="3"/>
  <c r="F5" i="3"/>
  <c r="G5" i="3"/>
  <c r="B6" i="3"/>
  <c r="B5" i="3"/>
  <c r="H10" i="4"/>
  <c r="H13" i="4"/>
  <c r="H16" i="4"/>
  <c r="H46" i="4"/>
  <c r="H97" i="4"/>
  <c r="H101" i="4"/>
  <c r="H117" i="4"/>
  <c r="H121" i="4"/>
  <c r="H170" i="4"/>
  <c r="H207" i="4"/>
  <c r="H217" i="4"/>
  <c r="G10" i="4"/>
  <c r="G13" i="4"/>
  <c r="G16" i="4"/>
  <c r="G46" i="4"/>
  <c r="G97" i="4"/>
  <c r="G101" i="4"/>
  <c r="G117" i="4"/>
  <c r="G121" i="4"/>
  <c r="G170" i="4"/>
  <c r="G207" i="4"/>
  <c r="G217" i="4"/>
  <c r="C218" i="4"/>
  <c r="C209" i="4"/>
  <c r="C210" i="4"/>
  <c r="C211" i="4"/>
  <c r="B212" i="4"/>
  <c r="C212" i="4"/>
  <c r="C213" i="4"/>
  <c r="C214" i="4"/>
  <c r="B215" i="4"/>
  <c r="C215" i="4"/>
  <c r="B216" i="4"/>
  <c r="C216" i="4"/>
  <c r="B208" i="4"/>
  <c r="C208"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171" i="4"/>
  <c r="B199" i="4"/>
  <c r="B200" i="4"/>
  <c r="B201" i="4"/>
  <c r="B202" i="4"/>
  <c r="B203" i="4"/>
  <c r="B204" i="4"/>
  <c r="B171"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B131" i="4"/>
  <c r="C122" i="4"/>
  <c r="C119" i="4"/>
  <c r="C120" i="4"/>
  <c r="B217" i="4"/>
  <c r="B207" i="4"/>
  <c r="B170" i="4"/>
  <c r="B122" i="4"/>
  <c r="B117" i="4"/>
  <c r="B121" i="4"/>
  <c r="B119" i="4"/>
  <c r="B120" i="4"/>
  <c r="B118" i="4"/>
  <c r="C118" i="4"/>
  <c r="C103" i="4"/>
  <c r="C104" i="4"/>
  <c r="C105" i="4"/>
  <c r="C106" i="4"/>
  <c r="C107" i="4"/>
  <c r="C108" i="4"/>
  <c r="C109" i="4"/>
  <c r="C110" i="4"/>
  <c r="C111" i="4"/>
  <c r="C112" i="4"/>
  <c r="C113" i="4"/>
  <c r="C114" i="4"/>
  <c r="C115" i="4"/>
  <c r="C116" i="4"/>
  <c r="C102" i="4"/>
  <c r="B103" i="4"/>
  <c r="B111" i="4"/>
  <c r="B115" i="4"/>
  <c r="B116" i="4"/>
  <c r="B102" i="4"/>
  <c r="C99" i="4"/>
  <c r="C100" i="4"/>
  <c r="B99" i="4"/>
  <c r="B100" i="4"/>
  <c r="B98" i="4"/>
  <c r="C98" i="4"/>
  <c r="B101" i="4"/>
  <c r="B97" i="4"/>
  <c r="B48" i="4"/>
  <c r="C48" i="4"/>
  <c r="B49" i="4"/>
  <c r="C49" i="4"/>
  <c r="B50" i="4"/>
  <c r="C50" i="4"/>
  <c r="C51" i="4"/>
  <c r="C52" i="4"/>
  <c r="C53" i="4"/>
  <c r="C54" i="4"/>
  <c r="C55" i="4"/>
  <c r="C56" i="4"/>
  <c r="C57" i="4"/>
  <c r="C58" i="4"/>
  <c r="C59" i="4"/>
  <c r="B60" i="4"/>
  <c r="C60" i="4"/>
  <c r="C61" i="4"/>
  <c r="C62" i="4"/>
  <c r="B63" i="4"/>
  <c r="C63" i="4"/>
  <c r="C64" i="4"/>
  <c r="C65" i="4"/>
  <c r="C66" i="4"/>
  <c r="C67" i="4"/>
  <c r="C68" i="4"/>
  <c r="C69" i="4"/>
  <c r="C70" i="4"/>
  <c r="C71" i="4"/>
  <c r="C72" i="4"/>
  <c r="C73" i="4"/>
  <c r="C74" i="4"/>
  <c r="C75" i="4"/>
  <c r="C76" i="4"/>
  <c r="C77" i="4"/>
  <c r="C78" i="4"/>
  <c r="C79" i="4"/>
  <c r="B80" i="4"/>
  <c r="C80" i="4"/>
  <c r="B81" i="4"/>
  <c r="C81" i="4"/>
  <c r="B82" i="4"/>
  <c r="C82" i="4"/>
  <c r="B83" i="4"/>
  <c r="C83" i="4"/>
  <c r="C84" i="4"/>
  <c r="C85" i="4"/>
  <c r="C86" i="4"/>
  <c r="C87" i="4"/>
  <c r="B88" i="4"/>
  <c r="C88" i="4"/>
  <c r="B89" i="4"/>
  <c r="C89" i="4"/>
  <c r="C90" i="4"/>
  <c r="C91" i="4"/>
  <c r="C92" i="4"/>
  <c r="B93" i="4"/>
  <c r="C93" i="4"/>
  <c r="B94" i="4"/>
  <c r="C94" i="4"/>
  <c r="B95" i="4"/>
  <c r="C95" i="4"/>
  <c r="C47" i="4"/>
  <c r="B47" i="4"/>
  <c r="B46" i="4"/>
  <c r="C22" i="4"/>
  <c r="C23" i="4"/>
  <c r="C24" i="4"/>
  <c r="C25" i="4"/>
  <c r="C26" i="4"/>
  <c r="C27" i="4"/>
  <c r="C28" i="4"/>
  <c r="C29" i="4"/>
  <c r="C30" i="4"/>
  <c r="C31" i="4"/>
  <c r="C32" i="4"/>
  <c r="C33" i="4"/>
  <c r="C34" i="4"/>
  <c r="C35" i="4"/>
  <c r="C36" i="4"/>
  <c r="C37" i="4"/>
  <c r="C38" i="4"/>
  <c r="C39" i="4"/>
  <c r="C40" i="4"/>
  <c r="C41" i="4"/>
  <c r="C42" i="4"/>
  <c r="C43" i="4"/>
  <c r="C45" i="4"/>
  <c r="C17" i="4"/>
  <c r="B31" i="4"/>
  <c r="B32" i="4"/>
  <c r="B33" i="4"/>
  <c r="B41" i="4"/>
  <c r="B42" i="4"/>
  <c r="B43" i="4"/>
  <c r="B45" i="4"/>
  <c r="B22" i="4"/>
  <c r="B17" i="4"/>
  <c r="B16" i="4"/>
  <c r="D6" i="4"/>
  <c r="E6" i="4"/>
  <c r="K102"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5" i="1"/>
  <c r="K43" i="1"/>
  <c r="K42" i="1"/>
  <c r="K41" i="1"/>
  <c r="K40" i="1"/>
  <c r="K39" i="1"/>
  <c r="K38" i="1"/>
  <c r="K37" i="1"/>
  <c r="K36" i="1"/>
  <c r="K35" i="1"/>
  <c r="K34" i="1"/>
  <c r="K33" i="1"/>
  <c r="K32" i="1"/>
  <c r="K31" i="1"/>
  <c r="K30" i="1"/>
  <c r="K29" i="1"/>
  <c r="K28" i="1"/>
  <c r="K27" i="1"/>
  <c r="K26" i="1"/>
  <c r="K25" i="1"/>
  <c r="K24" i="1"/>
  <c r="K23" i="1"/>
  <c r="K22" i="1"/>
  <c r="K17" i="1"/>
  <c r="K14" i="1"/>
  <c r="K12" i="1"/>
  <c r="K11" i="1"/>
  <c r="K9" i="1"/>
  <c r="K7" i="1"/>
  <c r="K6" i="1"/>
  <c r="E2" i="3"/>
  <c r="I2" i="1"/>
  <c r="B14" i="4"/>
  <c r="C14" i="4"/>
  <c r="B13" i="4"/>
  <c r="C12" i="4"/>
  <c r="B12" i="4"/>
  <c r="B11" i="4"/>
  <c r="C11" i="4"/>
  <c r="B10" i="4"/>
  <c r="B9" i="4"/>
  <c r="C9" i="4"/>
  <c r="C6" i="4"/>
  <c r="C7" i="4"/>
  <c r="B6" i="4"/>
  <c r="B7" i="4"/>
  <c r="E18" i="3"/>
  <c r="F18" i="3"/>
  <c r="G18" i="3"/>
  <c r="D18" i="3"/>
  <c r="A17" i="4"/>
  <c r="A24" i="3"/>
  <c r="A23" i="3"/>
  <c r="A7" i="1"/>
  <c r="A7" i="4" s="1"/>
  <c r="F89" i="4"/>
  <c r="F63" i="4"/>
  <c r="F79" i="4"/>
  <c r="F50" i="4"/>
  <c r="F87" i="4"/>
  <c r="A6" i="4"/>
  <c r="F81" i="4" l="1"/>
  <c r="F73" i="4"/>
  <c r="F65" i="4"/>
  <c r="F57" i="4"/>
  <c r="F95" i="4"/>
  <c r="F71" i="4"/>
  <c r="F55" i="4"/>
  <c r="F112" i="4"/>
  <c r="F104" i="4"/>
  <c r="F208" i="4"/>
  <c r="F90" i="4"/>
  <c r="F58" i="4"/>
  <c r="F96" i="4"/>
  <c r="F99" i="4"/>
  <c r="F102" i="4"/>
  <c r="F116" i="4"/>
  <c r="F122" i="4"/>
  <c r="F198" i="4"/>
  <c r="F17" i="4"/>
  <c r="F28" i="4"/>
  <c r="F24" i="4"/>
  <c r="F47" i="4"/>
  <c r="F119" i="4"/>
  <c r="F113" i="4"/>
  <c r="F105" i="4"/>
  <c r="F115" i="4"/>
  <c r="F167" i="4"/>
  <c r="F165" i="4"/>
  <c r="F157" i="4"/>
  <c r="F151" i="4"/>
  <c r="F25" i="4"/>
  <c r="F171" i="4"/>
  <c r="F15" i="4"/>
  <c r="A19" i="1"/>
  <c r="F21" i="4"/>
  <c r="F23" i="4"/>
  <c r="F42" i="4"/>
  <c r="F38" i="4"/>
  <c r="F34" i="4"/>
  <c r="F30" i="4"/>
  <c r="F26" i="4"/>
  <c r="F22" i="4"/>
  <c r="F31" i="4"/>
  <c r="F88" i="4"/>
  <c r="F80" i="4"/>
  <c r="F72" i="4"/>
  <c r="F64" i="4"/>
  <c r="F218" i="4"/>
  <c r="F70" i="4"/>
  <c r="F62" i="4"/>
  <c r="F54" i="4"/>
  <c r="F98" i="4"/>
  <c r="F100" i="4"/>
  <c r="F118" i="4"/>
  <c r="F168" i="4"/>
  <c r="F166" i="4"/>
  <c r="F164" i="4"/>
  <c r="F162" i="4"/>
  <c r="F160" i="4"/>
  <c r="F158" i="4"/>
  <c r="F156" i="4"/>
  <c r="F154" i="4"/>
  <c r="F152" i="4"/>
  <c r="F150" i="4"/>
  <c r="F148" i="4"/>
  <c r="F146" i="4"/>
  <c r="F144" i="4"/>
  <c r="F142" i="4"/>
  <c r="F140" i="4"/>
  <c r="F138" i="4"/>
  <c r="F136" i="4"/>
  <c r="F134" i="4"/>
  <c r="F132" i="4"/>
  <c r="F130" i="4"/>
  <c r="F128" i="4"/>
  <c r="F126" i="4"/>
  <c r="F124" i="4"/>
  <c r="F205" i="4"/>
  <c r="F203" i="4"/>
  <c r="F201" i="4"/>
  <c r="F199" i="4"/>
  <c r="F197" i="4"/>
  <c r="F195" i="4"/>
  <c r="F193" i="4"/>
  <c r="F191" i="4"/>
  <c r="F189" i="4"/>
  <c r="F187" i="4"/>
  <c r="F185" i="4"/>
  <c r="F183" i="4"/>
  <c r="F181" i="4"/>
  <c r="F179" i="4"/>
  <c r="F177" i="4"/>
  <c r="F175" i="4"/>
  <c r="F173" i="4"/>
  <c r="F215" i="4"/>
  <c r="F213" i="4"/>
  <c r="F211" i="4"/>
  <c r="F209" i="4"/>
  <c r="F20" i="4"/>
  <c r="F107" i="4"/>
  <c r="F37" i="4"/>
  <c r="F91" i="4"/>
  <c r="F106" i="4"/>
  <c r="F143" i="4"/>
  <c r="F135" i="4"/>
  <c r="F131" i="4"/>
  <c r="F196" i="4"/>
  <c r="F188" i="4"/>
  <c r="F182" i="4"/>
  <c r="F180" i="4"/>
  <c r="F178" i="4"/>
  <c r="F172" i="4"/>
  <c r="F212" i="4"/>
  <c r="F52" i="4"/>
  <c r="F111" i="4"/>
  <c r="F109" i="4"/>
  <c r="F14" i="4"/>
  <c r="F83" i="4"/>
  <c r="F75" i="4"/>
  <c r="F67" i="4"/>
  <c r="F59" i="4"/>
  <c r="F51" i="4"/>
  <c r="F169" i="4"/>
  <c r="F163" i="4"/>
  <c r="F161" i="4"/>
  <c r="F159" i="4"/>
  <c r="F153" i="4"/>
  <c r="F149" i="4"/>
  <c r="F147" i="4"/>
  <c r="F145" i="4"/>
  <c r="F141" i="4"/>
  <c r="F139" i="4"/>
  <c r="F137" i="4"/>
  <c r="F133" i="4"/>
  <c r="F129" i="4"/>
  <c r="F125" i="4"/>
  <c r="F123" i="4"/>
  <c r="F206" i="4"/>
  <c r="F204" i="4"/>
  <c r="F202" i="4"/>
  <c r="F200" i="4"/>
  <c r="F194" i="4"/>
  <c r="F192" i="4"/>
  <c r="F190" i="4"/>
  <c r="F186" i="4"/>
  <c r="F184" i="4"/>
  <c r="F176" i="4"/>
  <c r="F174" i="4"/>
  <c r="F216" i="4"/>
  <c r="F214" i="4"/>
  <c r="F11" i="4"/>
  <c r="F114" i="4"/>
  <c r="F103" i="4"/>
  <c r="E19" i="3"/>
  <c r="F7" i="4"/>
  <c r="F19" i="4"/>
  <c r="F19" i="3"/>
  <c r="F9" i="4"/>
  <c r="C5" i="3"/>
  <c r="H5" i="3" s="1"/>
  <c r="D19" i="3"/>
  <c r="F6" i="4"/>
  <c r="F12" i="4"/>
  <c r="F93" i="4"/>
  <c r="F85" i="4"/>
  <c r="F77" i="4"/>
  <c r="F69" i="4"/>
  <c r="F61" i="4"/>
  <c r="F53" i="4"/>
  <c r="F108" i="4"/>
  <c r="F120" i="4"/>
  <c r="F92" i="4"/>
  <c r="F84" i="4"/>
  <c r="F76" i="4"/>
  <c r="F68" i="4"/>
  <c r="F60" i="4"/>
  <c r="F110" i="4"/>
  <c r="F41" i="4"/>
  <c r="F33" i="4"/>
  <c r="F29" i="4"/>
  <c r="F45" i="4"/>
  <c r="F82" i="4"/>
  <c r="F74" i="4"/>
  <c r="F66" i="4"/>
  <c r="F18" i="4"/>
  <c r="F210" i="4"/>
  <c r="A9" i="1"/>
  <c r="A9" i="4" s="1"/>
  <c r="G19" i="3"/>
  <c r="F56" i="4"/>
  <c r="F94" i="4"/>
  <c r="F86" i="4"/>
  <c r="F78" i="4"/>
  <c r="A25" i="3"/>
  <c r="A9" i="3"/>
  <c r="A20" i="1"/>
  <c r="A19" i="4"/>
  <c r="C6" i="3" l="1"/>
  <c r="H6" i="3" s="1"/>
  <c r="A11" i="1"/>
  <c r="A12" i="1" s="1"/>
  <c r="A21" i="1"/>
  <c r="A20" i="4"/>
  <c r="A10" i="3"/>
  <c r="A26" i="3"/>
  <c r="A11" i="4" l="1"/>
  <c r="A14" i="1"/>
  <c r="A12" i="4"/>
  <c r="C7" i="3"/>
  <c r="A11" i="3"/>
  <c r="A27" i="3"/>
  <c r="A21" i="4"/>
  <c r="A22" i="1"/>
  <c r="A23" i="1" l="1"/>
  <c r="A22" i="4"/>
  <c r="A12" i="3"/>
  <c r="A28" i="3"/>
  <c r="H7" i="3"/>
  <c r="A15" i="1"/>
  <c r="A15" i="4" s="1"/>
  <c r="A14" i="4"/>
  <c r="A13" i="3" l="1"/>
  <c r="A29" i="3"/>
  <c r="C8" i="3"/>
  <c r="A24" i="1"/>
  <c r="A23" i="4"/>
  <c r="A14" i="3" l="1"/>
  <c r="A15" i="3" s="1"/>
  <c r="A16" i="3" s="1"/>
  <c r="A17" i="3" s="1"/>
  <c r="A18" i="3" s="1"/>
  <c r="A30" i="3"/>
  <c r="A24" i="4"/>
  <c r="A25" i="1"/>
  <c r="H8" i="3"/>
  <c r="A25" i="4" l="1"/>
  <c r="A26" i="1"/>
  <c r="A26" i="4" l="1"/>
  <c r="A27" i="1"/>
  <c r="A27" i="4" l="1"/>
  <c r="A28" i="1"/>
  <c r="A29" i="1" l="1"/>
  <c r="A28" i="4"/>
  <c r="A29" i="4" l="1"/>
  <c r="A30" i="1"/>
  <c r="A31" i="1" l="1"/>
  <c r="A30" i="4"/>
  <c r="A31" i="4" l="1"/>
  <c r="A32" i="1"/>
  <c r="A32" i="4" l="1"/>
  <c r="A33" i="1"/>
  <c r="A33" i="4" l="1"/>
  <c r="A34" i="1"/>
  <c r="A34" i="4" l="1"/>
  <c r="A35" i="1"/>
  <c r="A35" i="4" l="1"/>
  <c r="A36" i="1"/>
  <c r="A36" i="4" l="1"/>
  <c r="A37" i="1"/>
  <c r="A38" i="1" l="1"/>
  <c r="A37" i="4"/>
  <c r="A39" i="1" l="1"/>
  <c r="A38" i="4"/>
  <c r="A40" i="1" l="1"/>
  <c r="A39" i="4"/>
  <c r="A41" i="1" l="1"/>
  <c r="A40" i="4"/>
  <c r="A42" i="1" l="1"/>
  <c r="A41" i="4"/>
  <c r="A43" i="1" l="1"/>
  <c r="A42" i="4"/>
  <c r="A43" i="4" l="1"/>
  <c r="A45" i="1"/>
  <c r="C9" i="3"/>
  <c r="A47" i="1" l="1"/>
  <c r="A45" i="4"/>
  <c r="C10" i="3"/>
  <c r="H10" i="3" s="1"/>
  <c r="H9" i="3"/>
  <c r="A47" i="4" l="1"/>
  <c r="A48" i="1"/>
  <c r="A48" i="4" l="1"/>
  <c r="A49" i="1"/>
  <c r="A49" i="4" l="1"/>
  <c r="A50" i="1"/>
  <c r="A51" i="1" l="1"/>
  <c r="A50" i="4"/>
  <c r="A51" i="4" l="1"/>
  <c r="A52" i="1"/>
  <c r="A52" i="4" l="1"/>
  <c r="A53" i="1"/>
  <c r="A54" i="1" l="1"/>
  <c r="A53" i="4"/>
  <c r="A54" i="4" l="1"/>
  <c r="A55" i="1"/>
  <c r="A55" i="4" l="1"/>
  <c r="A56" i="1"/>
  <c r="A57" i="1" l="1"/>
  <c r="A56" i="4"/>
  <c r="A57" i="4" l="1"/>
  <c r="A58" i="1"/>
  <c r="A59" i="1" l="1"/>
  <c r="A58" i="4"/>
  <c r="A59" i="4" l="1"/>
  <c r="A60" i="1"/>
  <c r="A60" i="4" l="1"/>
  <c r="A61" i="1"/>
  <c r="A62" i="1" l="1"/>
  <c r="A61" i="4"/>
  <c r="A62" i="4" l="1"/>
  <c r="A63" i="1"/>
  <c r="A63" i="4" l="1"/>
  <c r="A64" i="1"/>
  <c r="A65" i="1" l="1"/>
  <c r="A64" i="4"/>
  <c r="A66" i="1" l="1"/>
  <c r="A65" i="4"/>
  <c r="A67" i="1" l="1"/>
  <c r="A66" i="4"/>
  <c r="A67" i="4" l="1"/>
  <c r="A68" i="1"/>
  <c r="A69" i="1" l="1"/>
  <c r="A68" i="4"/>
  <c r="A69" i="4" l="1"/>
  <c r="A70" i="1"/>
  <c r="A70" i="4" l="1"/>
  <c r="A71" i="1"/>
  <c r="A71" i="4" l="1"/>
  <c r="A72" i="1"/>
  <c r="A73" i="1" l="1"/>
  <c r="A72" i="4"/>
  <c r="A73" i="4" l="1"/>
  <c r="A74" i="1"/>
  <c r="A74" i="4" l="1"/>
  <c r="A75" i="1"/>
  <c r="A75" i="4" l="1"/>
  <c r="A76" i="1"/>
  <c r="A76" i="4" l="1"/>
  <c r="A77" i="1"/>
  <c r="A78" i="1" l="1"/>
  <c r="A77" i="4"/>
  <c r="A79" i="1" l="1"/>
  <c r="A78" i="4"/>
  <c r="A79" i="4" l="1"/>
  <c r="A80" i="1"/>
  <c r="A80" i="4" l="1"/>
  <c r="A81" i="1"/>
  <c r="A82" i="1" l="1"/>
  <c r="A81" i="4"/>
  <c r="A83" i="1" l="1"/>
  <c r="A82" i="4"/>
  <c r="A83" i="4" l="1"/>
  <c r="A84" i="1"/>
  <c r="A85" i="1" l="1"/>
  <c r="A84" i="4"/>
  <c r="A85" i="4" l="1"/>
  <c r="A86" i="1"/>
  <c r="A87" i="1" l="1"/>
  <c r="A86" i="4"/>
  <c r="A87" i="4" l="1"/>
  <c r="A88" i="1"/>
  <c r="A89" i="1" l="1"/>
  <c r="A88" i="4"/>
  <c r="A89" i="4" l="1"/>
  <c r="A90" i="1"/>
  <c r="A91" i="1" l="1"/>
  <c r="A90" i="4"/>
  <c r="A91" i="4" l="1"/>
  <c r="A92" i="1"/>
  <c r="A92" i="4" l="1"/>
  <c r="A93" i="1"/>
  <c r="A94" i="1" l="1"/>
  <c r="A93" i="4"/>
  <c r="A95" i="1" l="1"/>
  <c r="A94" i="4"/>
  <c r="A95" i="4" l="1"/>
  <c r="A96" i="1"/>
  <c r="A96" i="4" l="1"/>
  <c r="A98" i="1"/>
  <c r="C11" i="3"/>
  <c r="H11" i="3" l="1"/>
  <c r="A98" i="4"/>
  <c r="A99" i="1"/>
  <c r="A100" i="1" l="1"/>
  <c r="A99" i="4"/>
  <c r="A100" i="4" l="1"/>
  <c r="A102" i="1"/>
  <c r="C12" i="3"/>
  <c r="H12" i="3" s="1"/>
  <c r="A102" i="4" l="1"/>
  <c r="A103" i="1"/>
  <c r="A104" i="1" l="1"/>
  <c r="A103" i="4"/>
  <c r="A105" i="1" l="1"/>
  <c r="A104" i="4"/>
  <c r="A106" i="1" l="1"/>
  <c r="A105" i="4"/>
  <c r="A106" i="4" l="1"/>
  <c r="A107" i="1"/>
  <c r="A108" i="1" l="1"/>
  <c r="A107" i="4"/>
  <c r="A108" i="4" l="1"/>
  <c r="A109" i="1"/>
  <c r="A110" i="1" l="1"/>
  <c r="A109" i="4"/>
  <c r="A110" i="4" l="1"/>
  <c r="A111" i="1"/>
  <c r="A112" i="1" l="1"/>
  <c r="A111" i="4"/>
  <c r="A113" i="1" l="1"/>
  <c r="A112" i="4"/>
  <c r="A113" i="4" l="1"/>
  <c r="A114" i="1"/>
  <c r="A115" i="1" l="1"/>
  <c r="A114" i="4"/>
  <c r="A115" i="4" l="1"/>
  <c r="A116" i="1"/>
  <c r="A118" i="1" l="1"/>
  <c r="A116" i="4"/>
  <c r="C13" i="3"/>
  <c r="H13" i="3" s="1"/>
  <c r="A118" i="4" l="1"/>
  <c r="A119" i="1"/>
  <c r="A119" i="4" l="1"/>
  <c r="A120" i="1"/>
  <c r="A120" i="4" l="1"/>
  <c r="A122" i="1"/>
  <c r="C14" i="3"/>
  <c r="H14" i="3" s="1"/>
  <c r="A122" i="4" l="1"/>
  <c r="A123" i="1"/>
  <c r="A123" i="4" l="1"/>
  <c r="A124" i="1"/>
  <c r="A125" i="1" l="1"/>
  <c r="A124" i="4"/>
  <c r="A125" i="4" l="1"/>
  <c r="A126" i="1"/>
  <c r="A127" i="1" l="1"/>
  <c r="A126" i="4"/>
  <c r="A128" i="1" l="1"/>
  <c r="A127" i="4"/>
  <c r="A129" i="1" l="1"/>
  <c r="A128" i="4"/>
  <c r="A130" i="1" l="1"/>
  <c r="A129" i="4"/>
  <c r="A131" i="1" l="1"/>
  <c r="A130" i="4"/>
  <c r="A132" i="1" l="1"/>
  <c r="A131" i="4"/>
  <c r="A133" i="1" l="1"/>
  <c r="A132" i="4"/>
  <c r="A134" i="1" l="1"/>
  <c r="A133" i="4"/>
  <c r="A134" i="4" l="1"/>
  <c r="A135" i="1"/>
  <c r="A135" i="4" l="1"/>
  <c r="A136" i="1"/>
  <c r="A137" i="1" l="1"/>
  <c r="A136" i="4"/>
  <c r="A138" i="1" l="1"/>
  <c r="A137" i="4"/>
  <c r="A138" i="4" l="1"/>
  <c r="A139" i="1"/>
  <c r="A140" i="1" l="1"/>
  <c r="A139" i="4"/>
  <c r="A141" i="1" l="1"/>
  <c r="A140" i="4"/>
  <c r="A141" i="4" l="1"/>
  <c r="A142" i="1"/>
  <c r="A143" i="1" l="1"/>
  <c r="A142" i="4"/>
  <c r="A144" i="1" l="1"/>
  <c r="A143" i="4"/>
  <c r="A144" i="4" l="1"/>
  <c r="A145" i="1"/>
  <c r="A146" i="1" l="1"/>
  <c r="A145" i="4"/>
  <c r="A146" i="4" l="1"/>
  <c r="A147" i="1"/>
  <c r="A147" i="4" l="1"/>
  <c r="A148" i="1"/>
  <c r="A148" i="4" l="1"/>
  <c r="A149" i="1"/>
  <c r="A149" i="4" l="1"/>
  <c r="A150" i="1"/>
  <c r="A150" i="4" l="1"/>
  <c r="A151" i="1"/>
  <c r="A151" i="4" l="1"/>
  <c r="A152" i="1"/>
  <c r="A153" i="1" l="1"/>
  <c r="A152" i="4"/>
  <c r="A154" i="1" l="1"/>
  <c r="A153" i="4"/>
  <c r="A155" i="1" l="1"/>
  <c r="A154" i="4"/>
  <c r="A155" i="4" l="1"/>
  <c r="A156" i="1"/>
  <c r="A157" i="1" l="1"/>
  <c r="A156" i="4"/>
  <c r="A157" i="4" l="1"/>
  <c r="A158" i="1"/>
  <c r="A158" i="4" l="1"/>
  <c r="A159" i="1"/>
  <c r="A159" i="4" l="1"/>
  <c r="A160" i="1"/>
  <c r="A160" i="4" l="1"/>
  <c r="A161" i="1"/>
  <c r="A162" i="1" l="1"/>
  <c r="A161" i="4"/>
  <c r="A162" i="4" l="1"/>
  <c r="A163" i="1"/>
  <c r="A163" i="4" l="1"/>
  <c r="A164" i="1"/>
  <c r="A165" i="1" l="1"/>
  <c r="A164" i="4"/>
  <c r="A166" i="1" l="1"/>
  <c r="A165" i="4"/>
  <c r="A166" i="4" l="1"/>
  <c r="A167" i="1"/>
  <c r="A168" i="1" l="1"/>
  <c r="A167" i="4"/>
  <c r="A169" i="1" l="1"/>
  <c r="A168" i="4"/>
  <c r="A169" i="4" l="1"/>
  <c r="A171" i="1"/>
  <c r="C15" i="3"/>
  <c r="H15" i="3" s="1"/>
  <c r="A171" i="4" l="1"/>
  <c r="A172" i="1"/>
  <c r="A173" i="1" l="1"/>
  <c r="A172" i="4"/>
  <c r="A174" i="1" l="1"/>
  <c r="A173" i="4"/>
  <c r="A174" i="4" l="1"/>
  <c r="A175" i="1"/>
  <c r="A175" i="4" l="1"/>
  <c r="A176" i="1"/>
  <c r="A176" i="4" l="1"/>
  <c r="A177" i="1"/>
  <c r="A178" i="1" l="1"/>
  <c r="A177" i="4"/>
  <c r="A179" i="1" l="1"/>
  <c r="A178" i="4"/>
  <c r="A179" i="4" l="1"/>
  <c r="A180" i="1"/>
  <c r="A181" i="1" l="1"/>
  <c r="A180" i="4"/>
  <c r="A182" i="1" l="1"/>
  <c r="A181" i="4"/>
  <c r="A183" i="1" l="1"/>
  <c r="A182" i="4"/>
  <c r="A183" i="4" l="1"/>
  <c r="A184" i="1"/>
  <c r="A185" i="1" l="1"/>
  <c r="A184" i="4"/>
  <c r="A186" i="1" l="1"/>
  <c r="A185" i="4"/>
  <c r="A187" i="1" l="1"/>
  <c r="A186" i="4"/>
  <c r="A187" i="4" l="1"/>
  <c r="A188" i="1"/>
  <c r="A189" i="1" l="1"/>
  <c r="A188" i="4"/>
  <c r="A189" i="4" l="1"/>
  <c r="A190" i="1"/>
  <c r="A191" i="1" l="1"/>
  <c r="A190" i="4"/>
  <c r="A192" i="1" l="1"/>
  <c r="A191" i="4"/>
  <c r="A193" i="1" l="1"/>
  <c r="A192" i="4"/>
  <c r="A194" i="1" l="1"/>
  <c r="A193" i="4"/>
  <c r="A195" i="1" l="1"/>
  <c r="A194" i="4"/>
  <c r="A195" i="4" l="1"/>
  <c r="A196" i="1"/>
  <c r="A197" i="1" l="1"/>
  <c r="A196" i="4"/>
  <c r="A198" i="1" l="1"/>
  <c r="A197" i="4"/>
  <c r="A198" i="4" l="1"/>
  <c r="A199" i="1"/>
  <c r="A200" i="1" l="1"/>
  <c r="A199" i="4"/>
  <c r="A201" i="1" l="1"/>
  <c r="A200" i="4"/>
  <c r="A201" i="4" l="1"/>
  <c r="A202" i="1"/>
  <c r="A202" i="4" l="1"/>
  <c r="A203" i="1"/>
  <c r="A203" i="4" l="1"/>
  <c r="A204" i="1"/>
  <c r="A204" i="4" l="1"/>
  <c r="A205" i="1"/>
  <c r="A206" i="1" l="1"/>
  <c r="A205" i="4"/>
  <c r="A208" i="1" l="1"/>
  <c r="A206" i="4"/>
  <c r="C16" i="3"/>
  <c r="H16" i="3" s="1"/>
  <c r="A209" i="1" l="1"/>
  <c r="A208" i="4"/>
  <c r="A210" i="1" l="1"/>
  <c r="A209" i="4"/>
  <c r="A211" i="1" l="1"/>
  <c r="A210" i="4"/>
  <c r="A212" i="1" l="1"/>
  <c r="A211" i="4"/>
  <c r="A213" i="1" l="1"/>
  <c r="A212" i="4"/>
  <c r="A213" i="4" l="1"/>
  <c r="A214" i="1"/>
  <c r="A214" i="4" l="1"/>
  <c r="A215" i="1"/>
  <c r="A215" i="4" l="1"/>
  <c r="A216" i="1"/>
  <c r="A218" i="1" l="1"/>
  <c r="A216" i="4"/>
  <c r="C17" i="3"/>
  <c r="H17" i="3" s="1"/>
  <c r="C18" i="3" l="1"/>
  <c r="A218" i="4"/>
  <c r="H18" i="3" l="1"/>
  <c r="C19" i="3"/>
  <c r="H19"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kurmeto</author>
  </authors>
  <commentList>
    <comment ref="D3" authorId="0" shapeId="0" xr:uid="{00000000-0006-0000-0100-000001000000}">
      <text>
        <r>
          <rPr>
            <sz val="9"/>
            <color indexed="81"/>
            <rFont val="Tahoma"/>
            <family val="2"/>
            <charset val="186"/>
          </rPr>
          <t xml:space="preserve">palun sisesta asjakohasesse lahtrisse X või x
</t>
        </r>
      </text>
    </comment>
  </commentList>
</comments>
</file>

<file path=xl/sharedStrings.xml><?xml version="1.0" encoding="utf-8"?>
<sst xmlns="http://schemas.openxmlformats.org/spreadsheetml/2006/main" count="488" uniqueCount="356">
  <si>
    <t>Viide</t>
  </si>
  <si>
    <t>Dokumentatsioon</t>
  </si>
  <si>
    <t>Kokkuvõte</t>
  </si>
  <si>
    <t>ISRE(EE)2400-19</t>
  </si>
  <si>
    <t>ISRE(EE)2400-21</t>
  </si>
  <si>
    <t>ISRE(EE)2400-22</t>
  </si>
  <si>
    <t>ISRE(EE)2400-23</t>
  </si>
  <si>
    <t>ISRE(EE)2400-24</t>
  </si>
  <si>
    <t>Standardi nõue</t>
  </si>
  <si>
    <t>Ettevõtte tegevusala</t>
  </si>
  <si>
    <t>Käive</t>
  </si>
  <si>
    <t>Bilansimaht</t>
  </si>
  <si>
    <t>Kasum</t>
  </si>
  <si>
    <t>Konsolideerimisgrupi liige (millise)</t>
  </si>
  <si>
    <t>Töövõtupartner (allkirjastav audiitor)</t>
  </si>
  <si>
    <t>Töövõtu juht (manager)</t>
  </si>
  <si>
    <t>Töötajate arv</t>
  </si>
  <si>
    <t>Konsolideeritud aruanne</t>
  </si>
  <si>
    <t>Kontrollitava audiitorettevõtja esindaja kinnitus:</t>
  </si>
  <si>
    <t>Üldine informatsioon kvaliteedikontrolli kohta</t>
  </si>
  <si>
    <t>Kvaliteedikontrolli number</t>
  </si>
  <si>
    <t>Töörühma juht</t>
  </si>
  <si>
    <t>Kontrollile allutatu nimi</t>
  </si>
  <si>
    <t>Üldine informatsioon kontrollitava audiitorteenuse kohta</t>
  </si>
  <si>
    <t>Audiitorteenuse sisu</t>
  </si>
  <si>
    <t>Ettevõtte (organisatsiooni) nimi</t>
  </si>
  <si>
    <t>Majandusaasta algus ja lõpp</t>
  </si>
  <si>
    <t>Audiitorteenuse eelarve (EUR ja h)</t>
  </si>
  <si>
    <t>Audiitorteenuse osutamise aeg</t>
  </si>
  <si>
    <t>Kontrolli läbiviijate nimi ja allkiri</t>
  </si>
  <si>
    <t>Kuupäev</t>
  </si>
  <si>
    <t>Kinnitan, et olen esitanud kogu kvaliteedikontrolliga seonduva dokumentatsiooni kvaliteedikontrolli töörühmale.</t>
  </si>
  <si>
    <t>Kontrollile allutatu või tema esindaja nimi ja allkiri</t>
  </si>
  <si>
    <t>Nr</t>
  </si>
  <si>
    <t>Töörühma hinnangud ja seisukohad ning kontrollitava selgitused</t>
  </si>
  <si>
    <t>Nõue täidetud</t>
  </si>
  <si>
    <t>Nõue täidetud osaliselt</t>
  </si>
  <si>
    <t>Nõue täitmata</t>
  </si>
  <si>
    <t>Nõue mitte-asjakohane</t>
  </si>
  <si>
    <t>Kontrollitava selgitused</t>
  </si>
  <si>
    <t>Teema</t>
  </si>
  <si>
    <t>Nõudeid</t>
  </si>
  <si>
    <t>Kontroll</t>
  </si>
  <si>
    <t>KOKKU</t>
  </si>
  <si>
    <t>Kontrolli asjaolud, millele töörühm peab vajalikuks tähelepanu juhtida</t>
  </si>
  <si>
    <t xml:space="preserve">Töörühma tööl põhinevad leiud, järeldused, seisukohad ja ettepanekud kvaliteedikontrollile allutatud isikule </t>
  </si>
  <si>
    <t xml:space="preserve">Kontrollija täiendav kommentaar </t>
  </si>
  <si>
    <t>Töövõtupartneril peab olema töövõtu tingimustes asjakohane kompetentsus kindlustandva töövõtuga seotud oskuste ja tehnikate ning finantsaruandluse alal.</t>
  </si>
  <si>
    <t>ISRE(EE)2400-25</t>
  </si>
  <si>
    <t>ISRE(EE)2400-29</t>
  </si>
  <si>
    <t>ISRE(EE)2400-30</t>
  </si>
  <si>
    <t>(i) selle eest, et finantsaruanded koostatakse kooskõlas rakendatava finantsaruandluse raamistikuga, sealhulgas (kus asjassepuutuv) nende õiglase esitusviisi eest;</t>
  </si>
  <si>
    <t>Kokkulepitud töövõtutingimused fikseeritakse töövõtukirjas või muus sobivas kirjalikus kokkuleppes ja need peavad hõlmama järgmist :</t>
  </si>
  <si>
    <t>ISRE(EE)2400-37</t>
  </si>
  <si>
    <t>Praktiseerija peab järgima kõiki käesoleva ISRE nõudeid, välja arvatud juhul, kui teatav nõue ei ole ülevaatuse töövõtu seisukohast asjassepuutuv. Nõue on ülevaatuse töövõtu seisukohast asjassepuutuv siis, kui esinevad selles nõudes käsitletud tingimused.</t>
  </si>
  <si>
    <t>Praktiseerija peab järgima asjassepuutuvaid eetikanõudeid, sealhulgas sõltumatusega seotud nõudeid.</t>
  </si>
  <si>
    <t>Praktiseerija peab töövõtu planeerima ja läbi viima kutsealase skeptitsismiga, tunnistades selliste tingimuste esinemise võimalust, mille tulemusel on finantsaruanded oluliselt väärkajastatud.</t>
  </si>
  <si>
    <t>Praktiseerija peab enne ülevaatuse töövõtu aktsepteerimist tegema järgmist:</t>
  </si>
  <si>
    <t>(b) saavutama juhtkonnaga kokkuleppe, et juhtkond tunnustab ja mõistab oma vastutust:</t>
  </si>
  <si>
    <t>(ii) sisekontrolli eest, mida juhtkond peab vajalikuks selleks, et finantsaruanded oleksid oluliste, kas pettusest või veast tingitud väärkajastamisteta;</t>
  </si>
  <si>
    <t>(iii) selle eest, et annab praktiseerijale:</t>
  </si>
  <si>
    <t>c. piiramata juurdepääsu nendele isikutele majandusüksuses, kellelt praktiseerija arvates on vaja saada tõendusmaterjali.</t>
  </si>
  <si>
    <t>(a) finantsaruannete kavandatav kasutus ja levitamine ning (kus rakendatav) kasutuse või levitamise piirangud;</t>
  </si>
  <si>
    <t>(b) rakendatava finantsaruandluse raamistiku tuvastamine;</t>
  </si>
  <si>
    <t>(c) ülevaatuse töövõtu eesmärk ja ulatus;</t>
  </si>
  <si>
    <t>(f) avaldus, et töövõtt ei ole audit ja et praktiseerija ei esita finantsaurannete kohta auditiarvamust, ja</t>
  </si>
  <si>
    <t>ISRE(EE)2400-38</t>
  </si>
  <si>
    <t xml:space="preserve">Korduvtöövõttude korral peab praktiseerija hindama, kas tingimused, sealhulgas muudatused töövõtu aktsepteerimise kaalutlustes, nõuavad töövõtutingimuste muutmist ja kas on vaja juhtida juhtkonna või valitsemisülesandega isikute tähelepanu (nagu asjakohane) olemasolevatele töövõtutingimustele.
</t>
  </si>
  <si>
    <t>ISRE(EE)2400-41</t>
  </si>
  <si>
    <t>Kui töövõtutingimusi muudetakse töövõtu ajal, peavad praktiseerija ja juhtkond või valitsemisülesandega isikud (nagu asjakohane) leppima kokku uued töövõtutingimused ja kajastama neid töövõtukirjas või muus sobivas kirjalikus kokkuleppes.</t>
  </si>
  <si>
    <t>ISRE(EE)2400-42</t>
  </si>
  <si>
    <t>Praktiseerija peab vahetama juhtkonna või valitsemisülesandega isikutega (nagu asjakohane) ülevaatuse töövõtu kestel õigel ajal infot kõigis ülevaatuse töövõttu puudutavates küsimustes, mis on praktiseerija kutsealase otsustuse põhjal piisavalt olulised, et väärida juhtkonna või valitsemisülesandega isikute (nagu asjakohane) tähelepanu.</t>
  </si>
  <si>
    <t>Töövõtu läbiviimine</t>
  </si>
  <si>
    <t>ISRE(EE)2400-43</t>
  </si>
  <si>
    <t>Praktiseerija peab määrama kindlaks olulisuse finantsaruannete kui terviku kohta ja rakendama seda olulisust protseduuride kavandamisel ning nende protseduuride kaudu saadud tulemuste hindamisel.</t>
  </si>
  <si>
    <t>ISRE(EE)2400-44</t>
  </si>
  <si>
    <t>Praktiseerija peab finantsaruannete kui terviku kohta määratud olulisuse üle vaatama, kui ta saab ülevaatuse käigus informatsiooni, mille tulemusel ta oleks määranud erineva olulisuse summa, kui ta oleks seda informatsiooni algselt teadnud.</t>
  </si>
  <si>
    <t>ISRE(EE)2400-45</t>
  </si>
  <si>
    <t>Praktiseerija peab omandama arusaamise majandusüksusest ja selle keskkonnast ning rakendatavast finantsaruandluse raamistikust, et tuvastada finantsaruannetes valdkonnad, kus võivad tekkida olulised väärkajastamised, ja tagada seega alus nendele valdkondadele suunatud protseduuride kavandamiseks.</t>
  </si>
  <si>
    <t>ISRE(EE)2400-46</t>
  </si>
  <si>
    <t>Praktiseerija peab aru saama alljärgnevast:</t>
  </si>
  <si>
    <t>(a) asjassepuutuvad sektoripõhised, regulatiivsed ja muud ettevõttevälised tegurid, sealhulgas
rakendatav finantsaruandluse raamistik;</t>
  </si>
  <si>
    <t>(b) majandusüksuse olemus, sealhulgas:</t>
  </si>
  <si>
    <t>(c) majandusüksuse arvestussüsteemid ja -andmed ning</t>
  </si>
  <si>
    <t xml:space="preserve">   (ii) tema omandi- ja valitsemisstruktuur;</t>
  </si>
  <si>
    <t xml:space="preserve">   (i) tema tegevus(ed);</t>
  </si>
  <si>
    <t xml:space="preserve">   (iii) nende investeeringute liigid, mida majandusüksus teeb või kavatseb teha;</t>
  </si>
  <si>
    <t xml:space="preserve">   (iv) majandusüksuse struktureerimise ja rahastamise viis ning</t>
  </si>
  <si>
    <t xml:space="preserve">   (v) majandusüksuse eesmärgid ja strateegia;</t>
  </si>
  <si>
    <t>(d) arvestuspoliitikate valik ja rakendamine majandusüksuses.</t>
  </si>
  <si>
    <t>ISRE(EE)2400-47</t>
  </si>
  <si>
    <t>(a) käsitleda finantsaruannete kõiki olulisi kirjeid, sealhulgas avalikustatud informatsioon, ja</t>
  </si>
  <si>
    <t>ISRE(EE)2400-48</t>
  </si>
  <si>
    <t>Praktiseerija järelepäringud juhtkonnale ja teistele isikutele majandusüksuses (nagu asjakohane) peavad hõlmama järgmist:</t>
  </si>
  <si>
    <t>(a) kuidas juhtkond teeb rakendatava finantsaruandluse raamistiku kohaselt nõutavaid märkimisväärseid arvestushinnanguid;</t>
  </si>
  <si>
    <t>(b) seotud osapoolte ja seotud osapoolte vaheliste tehingute, sealhulgas nende eesmärgi tuvastamine;</t>
  </si>
  <si>
    <t>(c) kas on olemas märkimisväärseid, ebatavalisi või keerulisi tehinguid, sündmusi või asjaolusid, mis on mõjutanud või võivad mõjutada majandusüksuse finantsaruandeid, sealhulgas:</t>
  </si>
  <si>
    <t xml:space="preserve">(d)  tegeliku, kahtlustatava või väidetava käitumise olemasolu: </t>
  </si>
  <si>
    <t xml:space="preserve">   (i) märkimisväärsed muudatused majandusüksuse äritegevuses või muu(de)s tegevus(t)es;</t>
  </si>
  <si>
    <t xml:space="preserve">   (ii) märkimisväärsed muudatused lepingute tingimustes, mis oluliselt mõjutavad majandusüksuse finantsaruandeid, sealhulgas laenulepingute tingimustes või kovenantides;</t>
  </si>
  <si>
    <t xml:space="preserve">   (iii) märkimisväärsed raamatupidamiskanded või muud finantsaruannete korrigeerimised;</t>
  </si>
  <si>
    <t xml:space="preserve">   (iv) märkimisväärsed tehingud, mis toimuvad või mida kajastatakse aruandeperioodi lõpus;</t>
  </si>
  <si>
    <t xml:space="preserve">   (v) eelmiste töövõttude käigus tuvastatud, kuid parandamata väärkajastamiste staatus, ja</t>
  </si>
  <si>
    <t xml:space="preserve">   (vi) seotud osapooltega tehtud tehingute või olemasolevate suhete mõju või võimalikud tagajärjed majandusüksusele;</t>
  </si>
  <si>
    <t xml:space="preserve">   (i) pettus või ebaseaduslik tegevus, mis mõjutab majandusüksust, ja</t>
  </si>
  <si>
    <t xml:space="preserve">   (ii) selliste õigusnormide mittejärgimine, millel on üldise arvamuse kohaselt otsene mõju finantsaruannete oluliste summade ja avalikustatud informatsiooni kindlaksmääramisele, näiteks maksu- ja pensionialased õigusnormid;</t>
  </si>
  <si>
    <t>(g) kas on toimunud sündmused või esinevad tingimused, mis tunduvad heitvat kahtlust majandusüksuse suutlikkusele jätkata jätkuvalt tegutsevana;</t>
  </si>
  <si>
    <t>(h) olulised kohustused, lepingulised kohustused või tingimuslikud asjaolud, mis on mõjutanud või võivad mõjutada majandusüksuse finantsaruandeid, sealhulgas avalikustatud informatsioon, ja olulised mitterahalised või tasuta tehingud vaatlusalusel aruandeperioodil.</t>
  </si>
  <si>
    <t>(e) kas juhtkond on tuvastanud ja käsitlenud sündmusi, mis toimusid finantsaruannete kuupäeva ja praktiseerija aruande kuupäeva vahelisel perioodil ja mis nõuavad finantsaruannete korrigeerimist või mida tuleb finantsaruannetes avalikustada;</t>
  </si>
  <si>
    <t>Praktiseerija peab analüütilisi protseduure kavandades kaaluma, kas majandusüksuse arvestussüsteemidest ja andmetest saadavad andmed on analüütiliste protseduuride läbiviimise eesmärgil adekvaatsed.</t>
  </si>
  <si>
    <t>ISRE(EE)2400-49</t>
  </si>
  <si>
    <t>ISRE(EE)2400-50</t>
  </si>
  <si>
    <t>Juhul, kui on viiteid, et majandusüksuses on toimunud pettus või õigusnormide mittejärgimine, või kui seda kahtlustatakse, peab praktiseerija:</t>
  </si>
  <si>
    <t>(b) nõudma juhtkonnalt finantsaruannetele avalduva mõju (kui on) hindamist;</t>
  </si>
  <si>
    <t>Praktiseerija peab ülevaatuse ajal säilitama valvsuse, et märgata asjaolusid või muud informatsiooni, mis võib viidata seotud osapoolte vaheliste tehingute olemasolule või selliste tehingute olemasolule, mida juhtkond ei ole varem tuvastanud või praktiseerijale avaldanud.</t>
  </si>
  <si>
    <t>ISRE(EE)2400-52</t>
  </si>
  <si>
    <t>ISRE(EE)2400-51</t>
  </si>
  <si>
    <t>ISRE(EE)2400-53</t>
  </si>
  <si>
    <t>ISRE(EE)2400-54</t>
  </si>
  <si>
    <t>Kui praktiseerija saab ülevaatuse läbiviimise ajal teada sündmustest või tingimustest, mis võivad heita kahtlust majandusüksuse suutlikkusele jätkata jätkuvalt tegutsevana, peab praktiseerija:</t>
  </si>
  <si>
    <t>(c) kaaluma juhtkonna vastuseid, võttes arvesse kogu asjassepuutuvat informatsiooni, millest praktiseerija on ülevaatuse tulemusena teadlik.</t>
  </si>
  <si>
    <t>(a) tegema juhtkonnale järelepäringuid tema kava kohta astuda tulevikus samme, mis mõjutavad majandusüksuse suutlikkust jätkata jätkuvalt tegutsevana, ja sellise kava teostatavuse kohta ning selle kohta, kas juhtkond usub, et selle kava tulemusel paraneb olukord, mis puutub majandusüksuse suutlikkusse jätkata jätkuvalt tegutsevana;</t>
  </si>
  <si>
    <t>ISRE(EE)2400-55</t>
  </si>
  <si>
    <t>ISRE(EE)2400-56</t>
  </si>
  <si>
    <t>ISRE(EE)2400-57</t>
  </si>
  <si>
    <t>Järgnevad sündmused</t>
  </si>
  <si>
    <t>ISRE(EE)2400-58</t>
  </si>
  <si>
    <t>Kui praktiseerija saab teada sündmustest, mis toimusid finantsaruannete kuupäeva ja praktiseerija aruande kuupäeva vahelisel ajal ja mis nõuavad finantsaruannete korrigeerimist või mis tuleb finantsaruannetes avalikustada, peab praktiseerija nõudma juhtkonnalt nende väärkajastamiste parandamist.</t>
  </si>
  <si>
    <t>ISRE(EE)2400-59</t>
  </si>
  <si>
    <t>(a) arutama seda asjaolu juhtkonna või valitsemisülesandega isikutega (nagu asjakohane);</t>
  </si>
  <si>
    <t>ISRE(EE)2400-60</t>
  </si>
  <si>
    <t>Kirjalikud esitised</t>
  </si>
  <si>
    <t>ISRE(EE)2400-62</t>
  </si>
  <si>
    <t>Praktiseerija peab nõudma juhtkonnalt kirjalikku esitist ka selle kohta, et juhtkond on praktiseerijale avalikustanud järgmise teabe:</t>
  </si>
  <si>
    <t>(a) majandusüksusega seotud osapoolte andmed ja kõik juhtkonnale teadaolevad seotud osapoolte vahelised suhted ja tehingud;</t>
  </si>
  <si>
    <t>(b) märkimisväärsed faktilised asjaolud seoses juhtkonnale teadaolevate pettuste või kahtlustatud pettustega, mis võivad olla majandusüksust mõjutanud;</t>
  </si>
  <si>
    <t>(c) teadaolev õigusnormide tegelik või võimalik mittejärgimine, kui mittejärgimise tagajärjed mõjutavad majandusüksuse finantsaruandeid;</t>
  </si>
  <si>
    <t>(d) kogu informatsioon, mis on finantsaruannetes tegevuse jätkuvuse eelduse kasutamise seisukohast asjassepuutuv;</t>
  </si>
  <si>
    <t>(e) see, et kõik sündmused, mis on toimunud pärast finantsaruannete kuupäeva ja mida tuleb rakendatava finantsaruandluse raamistiku kohaselt korrigeerida või avalikustada, on korrigeeritud või avalikustatud;</t>
  </si>
  <si>
    <t>(f) olulised kohustused, lepingulised kohustused või tingimuslikud asjaolud, mis on mõjutanud või võivad mõjutada majandusüksuse finantsaruandeid, sealhulgas avalikustatud informatsioon, ja</t>
  </si>
  <si>
    <t>(g) olulised mitterahalised või tasuta tehingud, mida majandusüksus on vaatlusalusel aruandeperioodil teinud.</t>
  </si>
  <si>
    <t>ISRE(EE)2400-63</t>
  </si>
  <si>
    <t xml:space="preserve">Kui juhtkond ei esita üht või mitut küsitud kirjalikku esitist, peab praktiseerija: </t>
  </si>
  <si>
    <t>(b) hindama uuesti juhtkonna ausust ning hindama mõju, mida see võib avaldada (suuliste või kirjalike) esitiste ja tõendusmaterjali üldisele usaldusväärsusele, ja</t>
  </si>
  <si>
    <t>ISRE(EE)2400-64</t>
  </si>
  <si>
    <t>ISRE(EE)2400-65</t>
  </si>
  <si>
    <t>Kirjalike esitiste kuupäev peab olema nii lähedal praktiseerija aruande kuupäevale, kui see on teostatav, kuid mitte pärast praktiseerija aruande kuupäeva. Kirjalikud esitised peavad hõlmama kõiki praktiseerija aruandes viidatud finantsaruandeid ja perioode.</t>
  </si>
  <si>
    <t>ISRE(EE)2400-67</t>
  </si>
  <si>
    <t>ISRE(EE)2400-68</t>
  </si>
  <si>
    <t>ISRE(EE)2400-69</t>
  </si>
  <si>
    <t>Kui praktiseerija ei saa kokkuvõtte tegemiseks piisavat asjakohast tõendusmaterjali, peab praktiseerija arutama juhtkonna ja valitsemisülesandega isikutega (nagu asjakohane) mõju, mida sellised piirangud avaldavad ülevaatuse ulatusele.</t>
  </si>
  <si>
    <t>Praktiseerija peab hindama läbiviidud protseduuride kaudu saadud tõendusmaterjali, et määrata kindlaks praktiseerija aruandele avalduv mõju.</t>
  </si>
  <si>
    <t>Praktiseerija peab finantsaruannete kohta kokkuvõtet tehes tegema järgmist:</t>
  </si>
  <si>
    <t>(b) kaaluma rakendatava finantsaruandluse raamistiku nõuete ja läbiviidud protseduuride tulemuste kontekstis, kas:</t>
  </si>
  <si>
    <t>ISRE(EE)2400-70</t>
  </si>
  <si>
    <t>ISRE(EE)2400-71</t>
  </si>
  <si>
    <t>Praktiseerija peab esitama oma aruandes modifitseerimata kokkuvõtte finantsaruannete kui terviku kohta, kui praktiseerija on saanud piiratud kindluse, tegemaks kokkuvõtte, et praktiseerija ei ole täheldanud midagi sellist, mis paneks ta uskuma, et finantsaruanded ei ole kõigis olulistes osades koostatud kooskõlas rakendatava finantsaruandluse raamistikuga.</t>
  </si>
  <si>
    <t>ISRE(EE)2400-73</t>
  </si>
  <si>
    <t>Kui praktiseerija esitab modifitseerimata kokkuvõtte, peab ta kasutama üht järgmistest sõnastustest (nagu asjakohane), kui õigusnormides ei ole nõutud teisiti:</t>
  </si>
  <si>
    <t>ISRE(EE)2400-74</t>
  </si>
  <si>
    <t>(b) „Ülevaatusele tuginedes võib öelda, et selle käigus ei saanud me teadlikuks millestki sellisest, mis paneks meid uskuma, et finantsaruanded ei ole kõigis olulistes osades koostatud kooskõlas rakendatava finantsaruandluse raamistikuga” (vastavuse raamistikku kasutades koostatud finantsaruannete korral).</t>
  </si>
  <si>
    <t>(a) "Ülevaatusele tuginedes võib öelda, et selle käigus ei saanud me teadlikuks millestki sellisest, mis paneks meid uskuma, et finantsaruanded ei esita kõigis olulistes osades õiglaselt … (või ei anna õiget ja õiglast ülevaadet …) kooskõlas rakendatava finantsaruandluse raamistikuga” (õiglase esitusviisi raamistikku kasutades koostatud finantsaruannete korral), või</t>
  </si>
  <si>
    <t>Praktiseerija peab esitama praktiseerija aruandes modifitseeritud kokkuvõtte finantsaruannete kui terviku kohta, kui:</t>
  </si>
  <si>
    <t>ISRE(EE)2400-75</t>
  </si>
  <si>
    <t>(a) praktiseerija määrab läbiviidud protseduuride ja saadud tõendusmaterjali põhjal kindlaks, et finantsaruanded on oluliselt väärkajastatud, või</t>
  </si>
  <si>
    <t>(b) praktiseerija ei suuda hankida piisavalt asjakohast tõendusmaterjali seoses ühe või mitme finantsaruannete kirjega, mis on finantsaruannete kui terviku suhtes oluline.</t>
  </si>
  <si>
    <t>ISRE(EE)2400-76</t>
  </si>
  <si>
    <t>Kui praktiseerija modifitseerib finantsaruannete kohta esitatud kokkuvõtet, peab praktiseerija:</t>
  </si>
  <si>
    <t>(a) kasutama praktiseerija aruandes kokkuvõtet puudutava lõigu pealkirjana „Märkus(t)ega kokkuvõte“, „Vastupidine kokkuvõte“ või „Kokkuvõtte tegemisest loobumine“ (nagu asjakohane) ja</t>
  </si>
  <si>
    <t>(b) esitama praktiseerija aruandes kokkuvõtet puudutavale lõigule vahetult eelnevas lõigus (seda nimetatakse kokkuvõtte alust puudutavaks lõiguks) modifikatsiooni põhjustava asjaolu kirjelduse, kasutades asjakohast pealkirja (nt „Märkus(t)ega kokkuvõtte alus“, „Vastupidise kokkuvõtte alus“ või „Kokkuvõtte tegemisest loobumise alus“ (nagu asjakohane)).</t>
  </si>
  <si>
    <t>Kui praktiseerija teeb kindlaks, et finantsaruanded on oluliselt väärkajastatud, peab praktiseerija esitama:</t>
  </si>
  <si>
    <t>(a) märkus(t)ega kokkuvõtte, kui praktiseerija järeldab, et modifikatsiooni põhjustava(te) asjaolu(de) mõju on oluline, kuid ei ole finantsaruandeid läbiv, või</t>
  </si>
  <si>
    <t>(b) vastupidise kokkuvõtte, kui modifikatsiooni põhjustava(te) asjaolu(de) mõju on nii oluline kui ka finantsaruandeid läbiv.</t>
  </si>
  <si>
    <t>ISRE(EE)2400-77</t>
  </si>
  <si>
    <t>ISRE(EE)2400-78</t>
  </si>
  <si>
    <t>Kui praktiseerija esitab finantsaruannete kohta oluliste väärkajastamiste tõttu märkus(t)ega kokkuvõtte, peab ta kasutama üht järgmistest sõnastusest (nagu asjakohane), kui õigusnormides ei ole nõutud teisiti:</t>
  </si>
  <si>
    <t>(a) „Ülevaatusele tuginedes, välja arvatud märkus(t)ega kokkuvõtte alust puudutavas lõigus kirjeldatud asjaolu(de) mõju, võib öelda, et ülevaatuse käigus ei saanud me teadlikuks millestki sellisest, mis paneks meid uskuma, et finantsaruanded ei esita kõigis olulistes osades õiglaselt (või ei anna õiget ja õiglast ülevaadet), … kooskõlas rakendatava finantsaruandluse raamistikuga” (õiglase esitusviisi raamistikku kasutades koostatud finantsaruannete korral), või</t>
  </si>
  <si>
    <t>(b) „Ülevaatusele tuginedes, välja arvatud märkus(t)ega kokkuvõtte alust puudutavas lõigus kirjeldatud asjaolu(de) mõju, võib öelda, et ülevaatuse käigus ei saanud me teadlikuks millestki sellisest, mis paneks meid uskuma, et finantsaruanded ei ole kõigis olulistes osades koostatud kooskõlas rakendatava finantsaruandluse raamistikuga” (vastavuse raamistikku kasutades koostatud finantsaruannete korral).</t>
  </si>
  <si>
    <t>Kui praktiseerija esitab finantsaruannete kohta vastupidise kokkuvõtte, peab ta kasutama üht järgmistest sõnastustest (nagu asjakohane), kui õigusnormides ei ole nõutud teisiti:</t>
  </si>
  <si>
    <t>ISRE(EE)2400-79</t>
  </si>
  <si>
    <t>(a) „Ülevaatusele tuginedes, võttes arvesse vastupidise kokkuvõtte alust puudutavas lõigus kirjeldatud asjaolu(de) märkimisväärsust, ei esita finantsaruanded kõigis olulistes osades õiglaselt (või ei anna õiget ja õiglast ülevaadet), … kooskõlas rakendatava finantsaruandluse raamistikuga” (õiglase esitusviisi raamistikku kasutades koostatud finantsaruannete korral), või</t>
  </si>
  <si>
    <t>(b) „Ülevaatusele tuginedes, võttes arvesse vastupidise kokkuvõtte alust puudutavas lõigus kirjeldatud asjaolu(de) märkimisväärsust, ei ole finantsaruanded kõigis olulistes osades koostatud kooskõlas rakendatava finantsaruandluse raamistikuga” (vastavuse raamistikku kasutades koostatud finantsaruannete korral).</t>
  </si>
  <si>
    <t>ISRE(EE)2400-80</t>
  </si>
  <si>
    <t>Praktiseerija peab kokkuvõtte alust puudutavas lõigus seoses märkus(t)ega kokkuvõtet või vastupidist kokkuvõtet põhjustavate oluliste väärkajastamistega:</t>
  </si>
  <si>
    <t>(a) kirjeldama ja kvantifitseerima väärkajastamise finantsmõju, kui oluline väärkajastamine seondub konkreetsete summadega finantsaruannetes (sh kvantitatiivne avalikustatud informatsioon), välja arvatud juhul, kui see ei ole teostatav (sel juhul peab praktiseerija seda märkima);</t>
  </si>
  <si>
    <t>(b) selgitama, kuidas avalikustatud informatsioon on väärkajastatud, kui oluline väärkajastamine seondub avalikustatud kirjeldava informatsiooniga, või</t>
  </si>
  <si>
    <t>(c) kirjeldama väljajäetud informatsiooni olemust, kui oluline väärkajastamine seondub kohustuslikus korras avalikustatava informatsiooni avalikustamata jätmisega. Praktiseerija peab väljajäetud informatsiooni lisama, kui see on teostatav ja kui see ei ole õigusnormidega keelatud.</t>
  </si>
  <si>
    <t>Kui praktiseerija ei saa finantsaruannete kohta kokkuvõtet teha seetõttu, et ta ei ole suuteline hankima piisavat asjakohast tõendusmaterjali, peab praktiseerija:</t>
  </si>
  <si>
    <t>ISRE(EE)2400-81</t>
  </si>
  <si>
    <t>(a) esitama märkus(t)ega kokkuvõtte, kui praktiseerija järeldab, et avastamata väärkajastamiste, kui neid on, võimalik mõju finantsaruannetele võib olla oluline, kuid ei ole läbiv, või</t>
  </si>
  <si>
    <t>(b) loobuma kokkuvõtte tegemisest, kui praktiseerija järeldab, et avastamata väärkajastamiste, kui neid on, võimalik mõju finantsaruannetele võib olla nii oluline kui ka läbiv.</t>
  </si>
  <si>
    <t>ISRE(EE)2400-82</t>
  </si>
  <si>
    <t>Praktiseerija peab töövõtust taanduma, kui esinevad kõik järgmised tingimused:</t>
  </si>
  <si>
    <t>(a) praktiseerija ei ole suuteline hankima finantsaruannete kohta kokkuvõtte kujundamiseks piisavat asjakohast tõendusmaterjali, sest juhtkond piiras ülevaatuse ulatust pärast seda, kui praktiseerija oli töövõtu aktsepteerinud;</t>
  </si>
  <si>
    <t>(b) praktiseerija on kindlaks teinud, et avastamata väärkajastamiste võimalik mõju finantsaruannetele on oluline ja läbiv, ja</t>
  </si>
  <si>
    <t>(c) kohaldatavate õigusnormide kohaselt on võimalik töövõtust taanduda.</t>
  </si>
  <si>
    <t>ISRE(EE)2400-83</t>
  </si>
  <si>
    <t>Kui praktiseerija esitab finantsaruannete kohta märkus(t)ega kokkuvõtte, sest ta ei ole suuteline hankima piisavat asjakohast tõendusmaterjali, peab ta kasutama üht järgmistest sõnastusest (nagu asjakohane), kui õigusnormides ei ole nõutud teisiti:</t>
  </si>
  <si>
    <t>(a) „Ülevaatusele tuginedes, välja arvatud kirjeldatud asjaolu(de) võimalik mõju märkus(t)ega kokkuvõtte alust puudutavas lõigus, võib öelda, et ülevaatuse käigus ei saanud me teadlikuks millestki sellisest, mis paneks meid uskuma, et finantsaruanded ei esita kõigis olulistes osades õiglaselt … (või ei anna õiget ja õiglast ülevaadet …) kooskõlas rakendatava finantsaruandluse raamistikuga” (õiglase esitusviisi raamistikku kasutades koostatud finantsaruannete korral), või</t>
  </si>
  <si>
    <t>(b) „Ülevaatusele tuginedes, välja arvatud kirjeldatud asjaolu(de) võimalik mõju märkus(t)ega kokkuvõtte alust puudutavas lõigus, võib öelda, et ülevaatuse käigus ei saanud me teadlikuks millestki sellisest, mis paneks meid uskuma, et finantsaruanded ei ole kõigis olulistes osades koostatud kooskõlas rakendatava finantsaruandluse raamistikuga” (vastavuse raamistikku kasutades koostatud finantsaruannete korral).</t>
  </si>
  <si>
    <t>ISRE(EE)2400-84</t>
  </si>
  <si>
    <t>Kui praktiseerija loobub finantsaruannete kohta kokkuvõtte tegemisest, peab ta kokkuvõtet puudutavas lõigus märkima, et:</t>
  </si>
  <si>
    <t>(a) praktiseerija ei ole kokkuvõtte tegemisest loobumise alust puudutavas lõigus kirjeldatud asjaolu(de) märkimisväärsuse tõttu suuteline hankima finantsaruannete kohta kokkuvõtte kujundamiseks piisavat asjakohast tõendusmaterjali ja</t>
  </si>
  <si>
    <t>(b) seetõttu ei esita praktiseerija finantsaruannete kohta kokkuvõtet.</t>
  </si>
  <si>
    <t>Praktiseerija peab kokkuvõtte alust puudutavas lõigus seoses märkus(t)ega kokkuvõttega, mis esitati suutmatuse tõttu hankida piisavat asjakohast tõendusmaterjali, või kokkuvõtte tegemisest loobumise korral põhjendama suutmatust hankida piisavat asjakohast tõendusmaterjali.</t>
  </si>
  <si>
    <t>ISRE(EE)2400-85</t>
  </si>
  <si>
    <t>Praktiseerija aruanne ülevaatuse töövõtu kohta peab olema kirjalik ja sisaldama järgmisi osasid:</t>
  </si>
  <si>
    <t>(a) pealkiri, mis näitab selgelt, et tegemist on sõltumatu praktiseerija aruandega ülevaatuse töövõtu kohta;</t>
  </si>
  <si>
    <t>(b) adressaadid, nagu nõutud töövõtu tingimustes;</t>
  </si>
  <si>
    <t>(c) sissejuhatav lõik, milles:</t>
  </si>
  <si>
    <t>(d) kirjeldus juhtkonna kohustuste kohta finantsaruannete koostamisel, sealhulgas selgitus, et juhtkond vastutab:</t>
  </si>
  <si>
    <t>(e) kui finantsaruanded on eriotstarbelised finantsaruanded:</t>
  </si>
  <si>
    <t>(g) finantsaruannete ülevaatuse ja selle piirangute kirjeldus ning järgmised avaldused:</t>
  </si>
  <si>
    <t>(h) lõik pealkirjaga „Kokkuvõte“, mis sisaldab järgmist:</t>
  </si>
  <si>
    <t>(i) kui praktiseerija kokkuvõtet finantsaruannete kohta on modifitseeritud:</t>
  </si>
  <si>
    <t>(j) viide praktiseerija käesoleva ISRE kohasele kohustusele järgida asjassepuutuvaid eetikanõudeid;</t>
  </si>
  <si>
    <t>(m) asukoht jurisdiktsioonis, kus praktiseerija praktiseerib.</t>
  </si>
  <si>
    <t>ISRE(EE)2400-87</t>
  </si>
  <si>
    <t>ISRE(EE)2400-88</t>
  </si>
  <si>
    <t>Praktiseerija aruanne eriotstarbeliste finantsaruannete kohta peab sisaldama asjaolu rõhutavat lõiku, mis hoiatab praktiseerija aruande kasutajaid, et finantsaruanded on koostatud kooskõlas eriotstarbelise raamistikuga ja et selle tulemusel ei pruugi finantsaruanded olla muuks otstarbeks sobivad.</t>
  </si>
  <si>
    <t>Praktiseerija peab lisama pealkirjaga „Asjaolu rõhutamine“ või muu asjakohase pealkirjaga asjaolu rõhutava lõigu vahetult pärast lõiku, mis sisaldab praktiseerija kokkuvõtet finantsaruannete kohta.</t>
  </si>
  <si>
    <t>ISRE(EE)2400-89</t>
  </si>
  <si>
    <t>Kui praktiseerija peab vajalikuks edastada info asjaolu kohta, mida ei ole finantsaruannetes kajastatud ja mis on praktiseerija otsustuse kohaselt asjassepuutuv, et kasutajad saaksid ülevaatusest, praktiseerija kohustustest või praktiseerija aruandest aru, ja kui see ei ole õigusnormide kohaselt keelatud, peab praktiseerija tegema seda praktiseerija aruandes pealkirja „Muu asjaolu“ või muud asjakohast pealkirja kandvas lõigus.</t>
  </si>
  <si>
    <t>ISRE(EE)2400-90</t>
  </si>
  <si>
    <t>ISRE(EE)2400-91</t>
  </si>
  <si>
    <t>ISRE(EE)2400-92</t>
  </si>
  <si>
    <t>Praktiseerija aruande kuupäev ei tohi olla varasem, kui on kuupäev, mil praktiseerija hankis piisava asjakohase tõendusmaterjali, mis on aluseks praktiseerija kokkuvõttele finantsaruannete kohta, sealhulgas saavutas rahulolu alljärgneva suhtes:</t>
  </si>
  <si>
    <t>(a) kõik aruanded, mis hõlmavad finantsaruandeid vastavalt rakendatavale finantsaruandluse raamistikule, sealhulgas nendega seotud lisad (kui see on asjakohane), on koostatud ja</t>
  </si>
  <si>
    <t>(b) tunnustatud otsustusõigusega isikud on kinnitanud, et nad on võtnud vastutuse nende finantsaruannete eest.</t>
  </si>
  <si>
    <t>ISRE(EE)2400-93</t>
  </si>
  <si>
    <t>(a) käesoleva ISRE ning kohaldatavate õigus- ja regulatiivsete nõuete järgimiseks läbiviidud protseduuride olemus, ajastus ja ulatus;</t>
  </si>
  <si>
    <t>(b) protseduuride kaudu saadud tulemused ja nende tulemuste põhjal tehtud praktiseerija kokkuvõtted ja</t>
  </si>
  <si>
    <t>(c) töövõtu ajal esilekerkinud märkimisväärsed asjaolud, nende kohta tehtud praktiseerija kokkuvõtted ja märkimisväärsed kutsealased otsustused, mis kokkuvõteteni jõudmiseks tehti.</t>
  </si>
  <si>
    <t>ISRE(EE)2400-94</t>
  </si>
  <si>
    <t>ISRE(EE)2400-95</t>
  </si>
  <si>
    <t>ISRE(EE)2400-96</t>
  </si>
  <si>
    <t>Praktiseerija peab käesoleva ISRE nõuete kohaselt läbiviidud protseduuride olemust, ajastust ja ulatust dokumenteerides kajastama alljärgnevat:</t>
  </si>
  <si>
    <t>(a) kes teostas töö ning selle töö lõpuleviimise kuupäev ja</t>
  </si>
  <si>
    <t>(b) kes tehtud töö töövõtu kvaliteedikontrolli eesmärgil üle vaatas ning ülevaatuse kuupäev ja ulatus.</t>
  </si>
  <si>
    <t>Praktiseerija peab dokumenteerima ka juhtkonnaga, valitsemisülesandega isikutega ja teiste isikutega peetud arutelud, mis on töövõtu käigus esilekerkinud märkimisväärsete asjaolude ülevaatuse läbiviimise seisukohast asjassepuutuvad, sealhulgas nende asjaolude olemus.</t>
  </si>
  <si>
    <t>Kui praktiseerija tuvastas töövõtu käigus informatsiooni, mis lahkneb praktiseerija tähelepanekutest finantsaruandeid mõjutavate märkimisväärsete asjaolude kohta, peab praktiseerija dokumenteerima, kuidas lahknevust käsitleti.</t>
  </si>
  <si>
    <t>ISRE(EE)2400-86, Majandusaasta aruande taksonoomia</t>
  </si>
  <si>
    <t>Praktiseerija ei tohi kinnitada praktiseerija aruandes vastavust käesolevale ISRE le, kui praktiseerija ei ole järginud kõiki käesoleva ISRE nõudeid, mis on ülevaatuse töövõtu seisukohast asjassepuutuvad.</t>
  </si>
  <si>
    <t>ISRE(EE)2400-20</t>
  </si>
  <si>
    <t>Eetikanõuded</t>
  </si>
  <si>
    <t>Kutsealane skeptitsism ja kutsealane otsustus</t>
  </si>
  <si>
    <t>Kvaliteedikontroll töövõtu tasandil</t>
  </si>
  <si>
    <t>Kliendisuhete ja ülevaatuse töövõttude aktsepteerimine ja jätkamine</t>
  </si>
  <si>
    <t>Praktiseerija peab leppima töövõtutingimused kokku juhtkonna või valitsemisülesandega isikutega (nagu asjakohane) enne töövõtu läbiviimist.</t>
  </si>
  <si>
    <t>Praktiseerija kokkuvõtte tegemine finantsaruannete kohta</t>
  </si>
  <si>
    <t xml:space="preserve">   (i) finantsaruannetes kasutatud terminoloogia, sealhulgas iga finantsaruande nimetus, on asjakohane;</t>
  </si>
  <si>
    <t xml:space="preserve">   (ii) finantsaruanded kajastavad adekvaatselt väljavalitud ja rakendatud märkimisväärseid arvestuspoliitikaid;</t>
  </si>
  <si>
    <t xml:space="preserve">   (iii) väljavalitud ja rakendatud arvestuspoliitikad on kooskõlas rakendatava finantsaruandluse raamistikuga ja on asjakohased;</t>
  </si>
  <si>
    <t xml:space="preserve">   (iv) juhtkonna arvestushinnangud tunduvad olevat mõistlikud;</t>
  </si>
  <si>
    <t xml:space="preserve">   (v) finantsaruannetes esitatud informatsioon tundub olevat asjassepuutuv, usaldusväärne, võrreldav ja arusaadav ning</t>
  </si>
  <si>
    <t xml:space="preserve">   (vi) finantsaruannetes avalikustatakse adekvaatselt informatsiooni, mis võimaldab ettenähtud kasutajatel mõista oluliste tehingute ja sündmuste mõju finantsaruannetes esitatud informatsioonile. </t>
  </si>
  <si>
    <t>Praktiseerija aruanne</t>
  </si>
  <si>
    <t xml:space="preserve">(g) viide praktiseerija avaldatava aruande eeldatavale vormile ja sisule ning avaldus, et võib esineda tingimusi, mille tõttu aruande vorm või sisu võivad eeldatud vormist või sisust erineda.
</t>
  </si>
  <si>
    <t>Finantsaruannete ülevaatus hõlmab kaalumist, kas majandusüksus on suuteline jätkama jätkuvalt
tegutsevana. Kaaludes juhtkonna hinnangut majandusüksuse suutlikkusele jätkata jätkuvalt tegutsevana, peab praktiseerija võtma arvesse sama perioodi, mida kasutas juhtkond oma hinnangu tegemiseks, nii nagu on nõutud rakendatavas finantsaruandluse raamistikus või õigusnormides, kus on sätestatud pikem periood.</t>
  </si>
  <si>
    <t>Praktiseerija peab hankima tõendusmaterjali selle kohta, et finantsaruanded on kooskõlas või kooskõlastatavalt võrreldavad majandusüksuses aluseks olevate arvestusandmetega.</t>
  </si>
  <si>
    <t>Läbiviidud protseduuride kaudu saadud tõendite hindamine</t>
  </si>
  <si>
    <t>(a) hindama, kas finantsaruanded on kooskõlas rakendatava finantsaruandluse raamistikuga;</t>
  </si>
  <si>
    <t xml:space="preserve">   (i) tuvastatakse ülevaadatud finantsaruanded, sealhulgas märgitakse iga finantsaruannete tervikkomplektis sisalduva aruande (st põhiaruande) pealkiri ning iga finantsaruande kuupäev ja hõlmatud periood;</t>
  </si>
  <si>
    <t xml:space="preserve">   (ii) viidatakse märkimisväärsete arvestuspoliitikate ja muu selgitava informatsiooni kokkuvõttele ja</t>
  </si>
  <si>
    <t xml:space="preserve">   (iii) märgitakse, et finantsaruanded on üle vaadatud;</t>
  </si>
  <si>
    <t xml:space="preserve">   (i) nende koostamise eest kooskõlas rakendatava finantsaruandluse raamistikuga, sealhulgas (nagu asjakohane) nende õiglase esitusviisi eest;</t>
  </si>
  <si>
    <t xml:space="preserve">   (ii) sisekontrolli eest, mida juhtkond peab vajalikuks selliste finantsaruannete koostamiseks, mis oleksid oluliste, kas pettusest või veast tingitud väärkajastamisteta;</t>
  </si>
  <si>
    <t xml:space="preserve">   (i) kirjeldus, milles märgitakse finantsaruannete koostamise eesmärk ja vajaduse korral ettenähtud kasutajad või viidatakse eriotstarbeliste finantsaruannete lisale, mis sisaldab seda informatsiooni, ja</t>
  </si>
  <si>
    <t xml:space="preserve">   (ii) kui juhtkond saab selliste finantsaruannete koostamisel valida erinevate finantsaruandluse raamistike vahel, siis tuleb selgituses, milles kirjeldatakse juhtkonna vastutust finantsaruannete eest, viidata juhtkonna vastutusele selle kindlaksmääramise eest, et rakendatav finantsaruandluse raamistik on nendes tingimustes aktsepteeritav;</t>
  </si>
  <si>
    <t xml:space="preserve">   (i) käesoleva ISRE kohane ülevaatuse töövõtt on piiratud kindlust andev töövõtt;</t>
  </si>
  <si>
    <t xml:space="preserve">   (ii) praktiseerija viib läbi protseduurid, mis eelkõige tähendab juhtkonnale ja teistele isikutele majandusüksuses (nagu asjakohane) järelepäringute tegemist ning analüütiliste protseduuride rakendamist, ja hindab hangitud tõendusmaterjali ja </t>
  </si>
  <si>
    <t xml:space="preserve">   (iii) ülevaatuse käigus läbiviidud protseduurid on palju vähem mahukad kui protseduurid rahvusvaheliste auditeerimise standarditega (ISA d) kooskõlas läbiviidava auditi puhul, ja seetõttu ei avalda praktiseerija finantsaruannete kohta auditiarvamust;</t>
  </si>
  <si>
    <t xml:space="preserve">   (i) praktiseerija kokkuvõte finantsaruannete kui terviku kohta kooskõlas lõigetega 72–85 (nagu asjakohane) ja</t>
  </si>
  <si>
    <t xml:space="preserve">   (i) asjakohase pealkirjaga lõik, mis sisaldab praktiseerija modifitseeritud kokkuvõtet kooskõlas lõigetega 72 ja 75–85 (nagu asjakohane) ja</t>
  </si>
  <si>
    <t xml:space="preserve">   (ii) asjakohase pealkirjaga lõik, milles kirjeldatakse modifikatsiooni põhjustanud asjaolu(sid);</t>
  </si>
  <si>
    <t>(k) praktiseerija aruande kuupäev;</t>
  </si>
  <si>
    <t>(l) praktiseerija allkiri ja;</t>
  </si>
  <si>
    <t xml:space="preserve">   (ii) viide finantsaruannete koostamisel kasutatud rakendatavale finantsaruandluse raamistikule, sealhulgas sellise finantsaruandluse raamistiku päritoluriigi tuvastamine, mis ei ole Rahvusvaheliste Raamatupidamisstandardite Nõukogu avaldatud rahvusvahelised finantsaruandluse standardid või rahvusvahelised finantsaruandluse standardid väikestele ja keskmise suurusega majandusüksustele või Rahvusvaheliste Avaliku Sektori Raamatupidamisstandardite Nõukogu avaldatud rahvusvahelised avaliku sektori arvestusstandardid;</t>
  </si>
  <si>
    <t>(f) kirjeldus, milles käsitletakse praktiseerija kohustust esitada finantsaruannete kohta kokkuvõte, sealhulgas viide käesolevale ISRE-le ja, kui see on asjassepuutuv, kohaldatavatele õigusnormidele;</t>
  </si>
  <si>
    <t>Praktiseerijalt võidakse nõuda muude aruandluskohustuste käsitlemist praktiseerija aruandes finantsaruannete kohta, mis lisanduvad praktiseerija käesoleva ISRE kohasele kohustusele anda finantsaruannete kohta aru. Sellisel juhul peab praktiseerija käsitlema neid muid aruandluskohustusi praktiseerija aruande eraldi osas pealkirja „Aruanne muude õigus- ja regulatiivsete nõuete kohta“ all või muu selle osa sisule asjakohase pealkirja all pärast aruande osa, mis kannab pealkirja „Aruanne finantsaruannete kohta“.</t>
  </si>
  <si>
    <t>Rahvusvaheline ülevaatamise teenuste standard ISRE(EE)2400 (muudetud)</t>
  </si>
  <si>
    <t>Töörühma seisukohad</t>
  </si>
  <si>
    <t>Kokkuvõttesse</t>
  </si>
  <si>
    <t>ISRE(EE)2400-14</t>
  </si>
  <si>
    <r>
      <rPr>
        <b/>
        <sz val="11"/>
        <color indexed="8"/>
        <rFont val="Calibri"/>
        <family val="2"/>
      </rPr>
      <t>Tähelepanekute koondi lehel</t>
    </r>
    <r>
      <rPr>
        <sz val="11"/>
        <color theme="1"/>
        <rFont val="Calibri"/>
        <family val="2"/>
        <charset val="186"/>
        <scheme val="minor"/>
      </rPr>
      <t xml:space="preserve"> saab filtreerida veeru "Kokkuvõttesse"  abil standardi nõuded, mis olid kontrollilehe põhjal kas osaliselt täidetud või täitmata.
Sellest koondist saab  tähelepanekud kopeerida edasi kvaliteedikontrolli aruande lisasse.</t>
    </r>
  </si>
  <si>
    <r>
      <rPr>
        <b/>
        <sz val="11"/>
        <color indexed="8"/>
        <rFont val="Calibri"/>
        <family val="2"/>
      </rPr>
      <t xml:space="preserve">Kokkuvõtte lehel </t>
    </r>
    <r>
      <rPr>
        <sz val="11"/>
        <color theme="1"/>
        <rFont val="Calibri"/>
        <family val="2"/>
        <charset val="186"/>
        <scheme val="minor"/>
      </rPr>
      <t>saab enne kontrolli lõpetamist veenduda, kas kõik küsimustiku küsimused on saanud vastuse.</t>
    </r>
  </si>
  <si>
    <t>Tööfaili on sisse ehitatud kontrollid, mis hoiatavad töölehe puuduliku täitmise korral</t>
  </si>
  <si>
    <t>Soovitatav on sisestada teksti vaid sinise taustaga märgitud lahtritesse</t>
  </si>
  <si>
    <t>Töölehtedel tehtud sobiv valik tuleb märgida "x"-ga</t>
  </si>
  <si>
    <t>Abitabel koondamaks tähelepanekuid (nõue täitamata või osaliselt täidetud)</t>
  </si>
  <si>
    <t>Tähelepanekute koond</t>
  </si>
  <si>
    <t>Kontroll-leht veendumaks, et kõik küsimused on vastatud</t>
  </si>
  <si>
    <t>Detailne küsimustik kontrollimaks töövõtu vastavust standardi nõuetele</t>
  </si>
  <si>
    <t>Kontroll-leht</t>
  </si>
  <si>
    <t>Üldised andmed töövõtu kohta</t>
  </si>
  <si>
    <t>Üldinfo</t>
  </si>
  <si>
    <t>Töölehed on soovitatav täita järgmises järjekorras:</t>
  </si>
  <si>
    <t>Käesolev tööfail on mõeldud konkreetse ülevaatuse töövõtu kvaliteedi kontolliks</t>
  </si>
  <si>
    <t>Kontroll-lehe täitmise juhend</t>
  </si>
  <si>
    <t>Praktiseerijal võib olla ülevaatuse läbiviimisel vaja kasutada teiste praktiseerijate tehtud tööd või muus valdkonnas peale arvestuse või kindlustandvate töövõttude eriteadmisi omava üksikisiku või organisatsiooni tehtud tööd. Kui praktiseerija kasutab ülevaatuse läbiviimisel teise praktiseerija või eksperdi tehtud tööd, peab praktiseerija võtma ette asjakohaseid samme saavutamaks rahulolu, et tehtud töö on praktiseerija eesmärkidel adekvaatne.</t>
  </si>
  <si>
    <t>Jrk nr</t>
  </si>
  <si>
    <t>ISRE(EE)2400-15</t>
  </si>
  <si>
    <t>ISRE(EE)2400-8, ISRE(EE)2400-66</t>
  </si>
  <si>
    <t>Praktiseerija peab hindama, kas läbiviidud protseduuride kaudu on saadud piisav asjakohane tõendusmaterjal ja kui ei ole, siis peab praktiseerija viima läbi veel protseduure, mida praktiseerija peab nendes tingimustes finantsaruannete kohta kokkuvõtte tegemiseks vajalikuks. Kui praktiseerija saab teada asjaolust, mis paneb ta uskuma, et finantsaruanded võivad olla oluliselt väärkajastatud, kavandab ja viib praktiseerija läbi täiendavad protseduurid, mida ta peab nendes tingimustes vajalikuks, et olla võimeline tegema finantsaruannete kohta kokkuvõte kooskõlas käesoleva ISRE-ga.</t>
  </si>
  <si>
    <t>ISRE(EE)2400-7, ISRE(EE)2400-47</t>
  </si>
  <si>
    <t>Praktiseerija viib eelkõige läbi järelepäringud ja analüütilised protseduurid, et saada piisav asjakohane tõendusmaterjal, mille põhjal kujundada finantsaruannete kui terviku kohta kokkuvõte, mis avaldatakse kooskõlas käesoleva ISRE nõuetega. Praktiseerija peab kavandama ja läbi viima järelepäringud ja analüütilised protseduurid, et:</t>
  </si>
  <si>
    <t>Kui praktiseerija peab vajalikuks juhtida kasutajate tähelepanu finantsaruannetes kajastatud asjaolule, mis on praktiseerija otsustuse kohaselt nii tähtis, et see on kasutajate jaoks põhjapanev finantsaruannetest arusaamiseks, peab praktiseerija lisama praktiseerija aruandesse asjaolu rõhutava lõigu tingimusel, et praktiseerija on hankinud piisava asjakohase tõendusmaterjali järeldamaks, et see asjaolu ei ole finantsaruannetes tõenäoliselt oluliselt väärkajastatud. Sellises lõigus tuleb viidata üksnes finantsaruannetes kajastatud informatsioonile.</t>
  </si>
  <si>
    <t>Ülevaatuse töövõtu läbiviimine kooskõlas ISRE(EE)2400 (muudetud)</t>
  </si>
  <si>
    <t>Infovahetus juhtkonna ja valitsemisülesandega isikutega</t>
  </si>
  <si>
    <t>Ülevaatus</t>
  </si>
  <si>
    <t>Ülevaatuse dokumentatsiooni koostamine annab tõendusmaterjali selle kohta, et ülevaatus viidi läbi kooskõlas käesoleva ISRE-ga ning õigus- ja regulatiivsete nõuetega (kui see on asjassepuutuv), ning tagab praktiseerija aruande aluse piisava ja asjakohase kajastamise. Praktiseerija peab dokumenteerima järgmised töövõtu aspektid aegsasti ja piisaval määral, et võimaldada kogenud praktiseerijal, kes ei ole selle töövõtuga varem seotud, saada aru alljärgnevast:</t>
  </si>
  <si>
    <t>Täidetud on praktiseerija eesmärk (a) saada piiratud kindlus, eelkõige järelepäringute ja analüütiliste protseduuride kaudu, selle suhtes, kas finantsaruanded tervikuna on oluliste väärkajastamisteta; see võimaldab praktiseerijal avaldada kokkuvõtte selle kohta, kas praktiseerija on täheldanud midagi, mis annab talle alust uskuda, et finantsaruandeid ei ole kõigis olulistes osades koostatud kooskõlas rakendatava finantsaruandluse raamistikuga, ja (b) koostada finantsaruannete kui terviku kohta aruanne ja edastada infot, nagu on käesoleva ISRE kohaselt nõutud.</t>
  </si>
  <si>
    <t>Kõigil juhtudel, kui piiratud kindlust ei ole võimalik saada ja märkustega kokkuvõte praktiseerija aruandes on nendes tingimustes ebapiisav, nõuab käesolev ISRE, et praktiseerija loobuks töövõtu kohta koostatud aruandes kokkuvõtte tegemisest või taandaks ennast vajaduse korral töövõtust, kui taandamine on kohaldatavate õigusnormide kohaselt võimalik.</t>
  </si>
  <si>
    <t xml:space="preserve">Töövõtupartner peab vastutama töövõtu üldise kvaliteedi, juhtimise, järelevalve, planeerimise ja nõuete kohase läbiviimise eest kooskõlas audiitorettevõtja kvaliteedikontrolli poliitikaga, et tulemuseks oleks asjakohane aruanne. See eeldab, et töövõtupartner saavutaks rahulolu, et töövõtt on asjakohaselt aktsepteeritud ning töörühm omab asjakohast kompetentsust ja suutlikkust. Töövõtupartner peab võtma vastutuse asjakohase töövõtudokumentatsiooni olemasolu eest. </t>
  </si>
  <si>
    <t xml:space="preserve">Välja arvatud juhul, kui see on õigusnormide kohaselt kohustuslik, ei tohi praktiseerija ülevaatuse töövõttu aktsepteerida, kui: (a) töövõtu läbiviimisel puudub ratsionaalne eesmärk või töövõtt ei oleks antud tingimustes asjakohane; (b) asjassepuutuvaid eetikanõudeid ei järgita; (c) töövõtu läbiviimiseks vajalik informatsioon ei ole kättesaadav või on ebausaldusväärne; (d) on alust kahelda juhtkonna aususes ja see võib kahjustada töövõtu nõuetekohast läbiviimist; (e) kliendi poolt töö ulatusele kehtestatud piirangute tõttu võib tekkida olukord, kus tuleb  loobuda kokkuvõtte tegemisest.
</t>
  </si>
  <si>
    <t>ISRE(EE)2400-31, 32</t>
  </si>
  <si>
    <t xml:space="preserve">Kui praktiseerija ei ole enne või pärast töövõtu aktsepteerimist saavutanud rahulolu mõne ülalpool loetletud ülevaatuse töövõtu aktsepteerimise eeltingimuse suhtes, peab praktiseerija arutama seda küsimust juhtkonna või valitsemisülesandega isikutega. </t>
  </si>
  <si>
    <t>ISRE(EE)2400-39, 40</t>
  </si>
  <si>
    <t>Praktiseerija ei tohi nõustuda töövõtutingimuste muutmisega, kui muudatuse tegemiseks puudub mõistlik põhjendus. Kui praktiseerija palutakse enne ülevaatuse töövõtu lõpuleviimist muuta töövõtt mitte-kindlustandvaks, peab praktiseerija otsustama selle põhjendatuse üle.</t>
  </si>
  <si>
    <t>Kui praktiseerija tuvastab ülevaatuse läbiviimise käigus majandusüksuse tavapärasest äritegevusest väljapoole jäävad märkimisväärsed tehingud, peab praktiseerija tegema juhtkonnale järelepäringu alljärgneva kohta: (a) nende tehingute olemus; (b) kas kaasatud võivad olla seotud osapooled ja (c) nende tehingute äriline põhjendus (või selle puudumine).</t>
  </si>
  <si>
    <t>Kui praktiseerija saab teada asjaoludest, mis panevad praktiseerija uskuma, et finantsaruanded võivad olla oluliselt väärkajastatud, peab praktiseerija kavandama ja läbi viima täiendavad protseduurid, mis on piisavad, et võimaldada praktiseerijal järeldada, kas nimetatud asjaolud põhjustavad või ei põhjusta tõenäoliselt finantsaruannete kui terviku olulist väärkajastamist.</t>
  </si>
  <si>
    <t>Praktiseerija ei ole kohustatud viima finantsaruannete suhtes läbi protseduure pärast praktiseerija aruande kuupäeva. Kui praktiseerija saab enne finantsaruannete avaldamise kuupäeva siiski teada asjaolust, mille tulemusel oleks praktiseerija võinud aruannet muuta, kui see asjaolu oleks talle tema aruande kuupäeval teada olnud, peab praktiseerija (a) arutama seda asjaolu juhtkonna või valitsemisülesandega isikutega ja (b) tegema kindlaks, kas finantsaruandeid on vaja muuta. Kui finantsaruandeid on vaja muuta, peab praktiseerija tegema juhtkonnale järelepäringu selle kohta, kuidas juhtkond kavatseb seda asjaolu finantsaruannetes käsitleda.</t>
  </si>
  <si>
    <t>Kui juhtkond ei muuda finantsaruandeid tingimustes, kus praktiseerija usub, et neid tuleb muuta, ja kui praktiseerija aruanne on majandusüksusele juba esitatud, peab praktiseerija teatama juhtkonnale ja valitsemisülesandega isikutele, et finantsaruandeid ei tohi enne vajalike muudatuste tegemist kolmandatele isikutele avaldada. Kui finantsaruanded avaldatakse seejärel siiski vajalikke muudatusi tegemata, peab praktiseerija astuma asjakohaseid samme, et takistada tuginemist praktiseerija aruandele.</t>
  </si>
  <si>
    <t xml:space="preserve">Praktiseerija peab nõudma juhtkonnalt kirjaliku esitise selle kohta, et juhtkond on täitnud kokkulepitud töövõtutingimustes kirjeldatud kohustused. Kirjalik esitis peab sisaldama teavet selle kohta, et (a) juhtkond on täitnud oma kohustused seoses finantsaruannete koostamisega ning on esitanud praktiseerijale kogu asjassepuutuva informatsiooni ning andnud talle ligipääsu kogu infole ja (b) et kõik tehingud on arvestatud ja finantsaruannetes kajastatud. </t>
  </si>
  <si>
    <t>(c) astuma asjakohaseid samme, sealhulgas määrama kindlaks võimaliku mõju praktiseerija aruandes esitatavale kokkuvõttele kooskõlas käesoleva ISRE ga.</t>
  </si>
  <si>
    <t>Praktiseerija peab loobuma kokkuvõtte tegemisest finantsaruannete kohta või taanduma töövõtust (kui taandumine on kohaldatavate õigusnormide kohaselt võimalik), kui (a) praktiseerija leiab, et on piisav alus kahelda juhtkonna aususes, nii et kirjalikud esitised ei ole usaldusväärsed, või (b) juhtkond ei esita lõikes 61 nõutud esitisi.</t>
  </si>
  <si>
    <t>Praktiseerija peab kaaluma alljärgneva mõju: (a) majandusüksuse finantsaruannete käesoleva aasta ja eelmise aasta ülevaatuse käigus tuvastatud, kuid parandamata väärkajastamise mõju finantsaruannetele tervikuna ja (b) majandusüksuse arvestustavade kvalitatiivsed näitajad, sealhulgas viited sellele, et juhtkonna otsustused võivad olla erapoolikud.</t>
  </si>
  <si>
    <t>Kui finantsaruannete koostamisel kasutatakse õiglase esitusviisi raamistikku, peab praktiseerija kaaluma (a) kas finantsaruannete üldine esitusviis, struktuur ja sisu on kooskõlas rakendatava raamistikuga ja (b) kas finantsaruanded, sealhulgas nende lisad, tunduvad kajastavat aluseks olevaid tehinguid ja sündmusi nii, et saavutatakse õiglane esitusviis või antakse õige ja õiglane ülevaade (nagu asjakohane) finantsaruannete kui terviku kontekstis.</t>
  </si>
  <si>
    <t>(b) keskenduda finantsaruannete valdkondadele, kus olulised väärkajastamised tõenäoliselt tekivad.</t>
  </si>
  <si>
    <t xml:space="preserve">Praktiseerija peab kasutama ülevaatuse töövõtu läbiviimisel kutsealast otsustust. </t>
  </si>
  <si>
    <t>(a) tegema kindlaks, kas finantsaruannete koostamisel rakendatud finantsaruandluse raamistik on aktsepteeritav, sealhulgas omandama eriotstarbeliste finantsaruannete puhul arusaamise finantsaruannete koostamise eesmärgist ja ettenähtud kasutajatest;</t>
  </si>
  <si>
    <t>a. juurdepääsu kogu informatsioonile, millest juhtkond on teadlik ja mis on finantsaruannete koostamisel asjassepuutuv, näiteks andmed, dokumentatsioon ja muud materjalid;</t>
  </si>
  <si>
    <t>b. lisateabe, mida praktiseerija võib juhtkonnalt ülevaatuse eesmärgil küsida;</t>
  </si>
  <si>
    <t>(d) praktiseerija kohustused;</t>
  </si>
  <si>
    <t>(e) juhtkonna kohustused, sealhulgas kohustus anda audiitorile ligipääs aruannete koostamisel asjassepuutuvale informatsioonile, lisateabele ja isikutele majandusüksuses, kellelt on vaja saada tõendusmaterjali;</t>
  </si>
  <si>
    <t>(f) alus, mille põhjal juhtkond hindab majandusüksuse suutlikkust jätkata jätkuvalt tegutsevana;</t>
  </si>
  <si>
    <t>Rahvusvaheline ülevaatamise teenuste standard ISRE (EE) 2400 (muudetud) - tähelepanekute koond</t>
  </si>
  <si>
    <t>Rahvusvaheline ülevaatamise teenuste standard ISRE(EE)2400 (muudetud) - üldinfo</t>
  </si>
  <si>
    <t>Vandeaudiitori aruande allkirjastamise aeg</t>
  </si>
  <si>
    <t>3-4.</t>
  </si>
  <si>
    <t>(a) vahetama selle kohta infot juhtkonna asjakohase tasandiga või valitsemisülesandega isikutele (nagu asjakohane), välja arvatud juhul, kui see on õigusnormide kohaselt keelatud;</t>
  </si>
  <si>
    <t>(c) kaaluma, millist mõju (kui on) avaldab juhtkonna hinnang tuvastatud või kahtlustatava pettuse või õigusnormide mittejärgimise mõju kohta, mis esitatakse praktiseerijale, praktiseerija kokkuvõttele finantsaruannete kohta või praktiseerija aruandele;</t>
  </si>
  <si>
    <t>(d) tegema kindlaks, kas õigusnormides või asjassepuutuvates eetikanõuetes: (i) nõutakse praktiseerijalt teatamist asjakohasele ametivõimule väljaspool majandusüksust; (ii) kehtestatakse kohustused, mille kohaselt võib teatamine asjakohasele ametivõimule väljaspool majandusüksust olla antud tingimustes asjakohane.</t>
  </si>
  <si>
    <t>(b) hindama nende järelepäringute tulemusi, et kaaluda, kas juhtkonna vastused annavad piisava aluse, et jätkata finantsaruannete esitamist tegevuse jätkuvuse alusel. Juhul kui finantsaruanded on oluliselt väärkajastatud või eksitavad seoses majandusüksuse suutlikkusega jätkata jätkuvalt tegutsevana, tuleb kaaluda vastava kokkuvõtte tegemist;</t>
  </si>
  <si>
    <t xml:space="preserve">ISRE(EE)2400-48 </t>
  </si>
  <si>
    <t xml:space="preserve">RahaPTS - §20 lg2  </t>
  </si>
  <si>
    <t>Audiitor peab aru saama ärisuhte eesmärgist, määrates muu hulgas kindlaks kliendi püsiva asu-, tegevus- või elukoha, kutse- või tegevusala, olulisemad tehingupartnerid, maksetavad ja juriidilise isiku puhul ka kogemuse.</t>
  </si>
  <si>
    <t xml:space="preserve">RahaPTS - §20 lg7  </t>
  </si>
  <si>
    <t xml:space="preserve">RahaPTS - §21 lg1 </t>
  </si>
  <si>
    <t xml:space="preserve">Audiitor tuvastab kliendi ja asjakohasel juhul tema esindaja isikusamasuse ning säilitab isiku ja asjakohasel juhul tema esindaja kohta järgmised andmed:
 1) nimi;
 2) isikukood, selle puudumise korral sünniaeg ja -koht ning elu- või asukoht;
 3) teave esindusõiguse ja selle ulatuse tuvastamise ja kontrollimise kohta.                                                            </t>
  </si>
  <si>
    <t xml:space="preserve">Kvaliteedikontrolli number: </t>
  </si>
  <si>
    <t>ISRE(EE)2400-61, AudS §55 (3)</t>
  </si>
  <si>
    <t>ISRE(EE)2400-36, 
AudS §55 (1)</t>
  </si>
  <si>
    <t>RahaPTS - §46 lg2' p2, §47 lg 1</t>
  </si>
  <si>
    <t>Kohustatud isik registreerib teabe kõigi toimingute kohta, mis tehti tehingus või ametitoimingus osaleva isiku, ametiteenust kasutava isiku või kliendi tegeliku kasusaaja tuvastamiseks.
Kohustatud isik peab säilitama isikusamasuse tuvastamise ja esitatud teabe kontrollimise aluseks olevate dokumentide originaale või koopiaid, § 46 kohaselt registreeritud teavet ning ärisuhte loomise aluseks olevaid dokumente.
§47 lg 1' ja lg (5) on loetletud kontrollimise ja dokumentide säilitamise erisused.</t>
  </si>
  <si>
    <t xml:space="preserve">Kliendiga seotud konkreetsete riskide hindamisel määrab audiitor kliendi riskiprofiili, võttes arvesse riskihinnangut, kogutud teavet, kliendi hoiustatava vara mahtu või tehingu või ametitoimingu käigus tehtavate tehingute varalist mahtu ja ärisuhte eeldatavat kestust.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</si>
</sst>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charset val="186"/>
      <scheme val="minor"/>
    </font>
    <font>
      <b/>
      <u/>
      <sz val="12"/>
      <name val="Calibri"/>
      <family val="2"/>
      <charset val="186"/>
    </font>
    <font>
      <sz val="9"/>
      <color indexed="81"/>
      <name val="Tahoma"/>
      <family val="2"/>
      <charset val="186"/>
    </font>
    <font>
      <b/>
      <sz val="11"/>
      <color indexed="8"/>
      <name val="Calibri"/>
      <family val="2"/>
    </font>
    <font>
      <b/>
      <sz val="11"/>
      <name val="Calibri"/>
      <family val="2"/>
      <charset val="186"/>
    </font>
    <font>
      <sz val="11"/>
      <name val="Calibri"/>
      <family val="2"/>
      <charset val="186"/>
    </font>
    <font>
      <sz val="11"/>
      <color rgb="FFFF0000"/>
      <name val="Calibri"/>
      <family val="2"/>
      <charset val="186"/>
      <scheme val="minor"/>
    </font>
    <font>
      <b/>
      <sz val="11"/>
      <color theme="1"/>
      <name val="Calibri"/>
      <family val="2"/>
      <charset val="186"/>
      <scheme val="minor"/>
    </font>
    <font>
      <b/>
      <sz val="15"/>
      <color theme="3"/>
      <name val="Calibri"/>
      <family val="2"/>
      <charset val="186"/>
      <scheme val="minor"/>
    </font>
    <font>
      <b/>
      <sz val="13"/>
      <color theme="3"/>
      <name val="Calibri"/>
      <family val="2"/>
      <charset val="186"/>
      <scheme val="minor"/>
    </font>
    <font>
      <sz val="11"/>
      <name val="Calibri"/>
      <family val="2"/>
      <charset val="186"/>
      <scheme val="minor"/>
    </font>
    <font>
      <sz val="11"/>
      <color theme="1"/>
      <name val="Calibri"/>
      <family val="2"/>
      <charset val="186"/>
    </font>
    <font>
      <sz val="12"/>
      <color theme="1"/>
      <name val="Calibri"/>
      <family val="2"/>
      <charset val="186"/>
    </font>
    <font>
      <b/>
      <sz val="11"/>
      <name val="Calibri"/>
      <family val="2"/>
      <charset val="186"/>
      <scheme val="minor"/>
    </font>
    <font>
      <i/>
      <sz val="11"/>
      <color theme="1"/>
      <name val="Calibri"/>
      <family val="2"/>
      <scheme val="minor"/>
    </font>
    <font>
      <sz val="11"/>
      <name val="Calibri"/>
      <family val="2"/>
      <scheme val="minor"/>
    </font>
    <font>
      <b/>
      <u/>
      <sz val="15"/>
      <color theme="3"/>
      <name val="Calibri"/>
      <family val="2"/>
      <charset val="186"/>
      <scheme val="minor"/>
    </font>
    <font>
      <b/>
      <sz val="10"/>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u/>
      <sz val="11"/>
      <color theme="1"/>
      <name val="Calibri"/>
      <family val="2"/>
      <charset val="186"/>
      <scheme val="minor"/>
    </font>
    <font>
      <sz val="11"/>
      <color theme="1"/>
      <name val="Calibri"/>
      <family val="2"/>
      <scheme val="minor"/>
    </font>
    <font>
      <b/>
      <u/>
      <sz val="14"/>
      <color theme="4" tint="-0.499984740745262"/>
      <name val="Calibri"/>
      <family val="2"/>
      <scheme val="minor"/>
    </font>
    <font>
      <b/>
      <u/>
      <sz val="15"/>
      <color theme="3"/>
      <name val="Calibri"/>
      <family val="2"/>
      <charset val="186"/>
    </font>
    <font>
      <b/>
      <sz val="11"/>
      <color rgb="FF000000"/>
      <name val="Calibri"/>
      <family val="2"/>
      <charset val="186"/>
    </font>
    <font>
      <i/>
      <sz val="11"/>
      <color rgb="FFFF0000"/>
      <name val="Calibri"/>
      <family val="2"/>
      <charset val="186"/>
      <scheme val="minor"/>
    </font>
    <font>
      <b/>
      <i/>
      <sz val="11"/>
      <color theme="1"/>
      <name val="Calibri"/>
      <family val="2"/>
      <scheme val="minor"/>
    </font>
    <font>
      <b/>
      <i/>
      <sz val="11"/>
      <name val="Calibri"/>
      <family val="2"/>
      <scheme val="minor"/>
    </font>
    <font>
      <i/>
      <sz val="11"/>
      <name val="Calibri"/>
      <family val="2"/>
      <scheme val="minor"/>
    </font>
    <font>
      <sz val="11"/>
      <color rgb="FF000000"/>
      <name val="Calibri"/>
      <family val="2"/>
      <charset val="186"/>
    </font>
    <font>
      <b/>
      <sz val="11"/>
      <color theme="1"/>
      <name val="Calibri"/>
      <family val="2"/>
      <charset val="186"/>
    </font>
    <font>
      <b/>
      <sz val="10"/>
      <color theme="1"/>
      <name val="Calibri"/>
      <family val="2"/>
      <charset val="186"/>
      <scheme val="minor"/>
    </font>
    <font>
      <sz val="8"/>
      <color rgb="FF000000"/>
      <name val="Tahoma"/>
      <family val="2"/>
      <charset val="186"/>
    </font>
  </fonts>
  <fills count="8">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s>
  <cellStyleXfs count="3">
    <xf numFmtId="0" fontId="0" fillId="0" borderId="0"/>
    <xf numFmtId="0" fontId="8" fillId="0" borderId="9" applyNumberFormat="0" applyFill="0" applyAlignment="0" applyProtection="0"/>
    <xf numFmtId="0" fontId="9" fillId="0" borderId="10" applyNumberFormat="0" applyFill="0" applyAlignment="0" applyProtection="0"/>
  </cellStyleXfs>
  <cellXfs count="120">
    <xf numFmtId="0" fontId="0" fillId="0" borderId="0" xfId="0"/>
    <xf numFmtId="0" fontId="10" fillId="0" borderId="0" xfId="0" applyFont="1"/>
    <xf numFmtId="0" fontId="10" fillId="0" borderId="0" xfId="0" applyFont="1" applyAlignment="1">
      <alignment vertical="center"/>
    </xf>
    <xf numFmtId="0" fontId="10" fillId="0" borderId="0" xfId="0" applyFont="1" applyAlignment="1">
      <alignment wrapText="1"/>
    </xf>
    <xf numFmtId="0" fontId="0" fillId="0" borderId="0" xfId="0" applyAlignment="1">
      <alignment wrapText="1"/>
    </xf>
    <xf numFmtId="0" fontId="10" fillId="0" borderId="0" xfId="0" applyFont="1" applyAlignment="1">
      <alignment vertical="top"/>
    </xf>
    <xf numFmtId="0" fontId="10" fillId="0" borderId="0" xfId="0" applyFont="1" applyAlignment="1">
      <alignment vertical="top" wrapText="1"/>
    </xf>
    <xf numFmtId="0" fontId="11" fillId="0" borderId="0" xfId="0" applyFont="1"/>
    <xf numFmtId="0" fontId="12" fillId="0" borderId="0" xfId="0" applyFont="1"/>
    <xf numFmtId="0" fontId="1" fillId="2" borderId="0" xfId="0" applyFont="1" applyFill="1"/>
    <xf numFmtId="0" fontId="0" fillId="0" borderId="0" xfId="0" applyAlignment="1">
      <alignment vertical="top"/>
    </xf>
    <xf numFmtId="0" fontId="13" fillId="0" borderId="0" xfId="2" applyFont="1" applyBorder="1"/>
    <xf numFmtId="0" fontId="0" fillId="0" borderId="1" xfId="0" applyBorder="1" applyAlignment="1">
      <alignment horizontal="center" vertical="center" textRotation="90" wrapText="1"/>
    </xf>
    <xf numFmtId="0" fontId="0" fillId="0" borderId="3" xfId="0" applyBorder="1" applyAlignment="1">
      <alignment horizontal="center" vertical="center" textRotation="90" wrapText="1"/>
    </xf>
    <xf numFmtId="0" fontId="13" fillId="0" borderId="3"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wrapText="1"/>
    </xf>
    <xf numFmtId="0" fontId="7" fillId="0" borderId="0" xfId="0" applyFont="1" applyAlignment="1">
      <alignment horizontal="right"/>
    </xf>
    <xf numFmtId="0" fontId="0" fillId="3" borderId="0" xfId="0" applyFill="1" applyAlignment="1">
      <alignment horizontal="center" vertical="center"/>
    </xf>
    <xf numFmtId="0" fontId="0" fillId="0" borderId="0" xfId="0" applyAlignment="1">
      <alignment horizontal="right" vertical="top"/>
    </xf>
    <xf numFmtId="0" fontId="0" fillId="0" borderId="0" xfId="0" applyAlignment="1">
      <alignment horizontal="left"/>
    </xf>
    <xf numFmtId="0" fontId="0" fillId="0" borderId="6" xfId="0" applyBorder="1" applyAlignment="1">
      <alignment horizontal="right" vertical="top"/>
    </xf>
    <xf numFmtId="0" fontId="0" fillId="0" borderId="6" xfId="0" applyBorder="1" applyAlignment="1">
      <alignment horizontal="left"/>
    </xf>
    <xf numFmtId="0" fontId="7" fillId="0" borderId="0" xfId="0" applyFont="1" applyAlignment="1">
      <alignment horizontal="left" vertical="top"/>
    </xf>
    <xf numFmtId="0" fontId="7" fillId="0" borderId="0" xfId="0" applyFont="1" applyAlignment="1">
      <alignment horizontal="right" vertical="top"/>
    </xf>
    <xf numFmtId="0" fontId="0" fillId="3" borderId="0" xfId="0" applyFill="1" applyAlignment="1">
      <alignment horizontal="center"/>
    </xf>
    <xf numFmtId="0" fontId="7" fillId="0" borderId="0" xfId="0" applyFont="1" applyAlignment="1">
      <alignment horizontal="center" vertical="top" wrapText="1"/>
    </xf>
    <xf numFmtId="0" fontId="14" fillId="0" borderId="0" xfId="0" applyFont="1" applyAlignment="1">
      <alignment vertical="top"/>
    </xf>
    <xf numFmtId="0" fontId="15" fillId="0" borderId="0" xfId="0" applyFont="1" applyAlignment="1">
      <alignment vertical="top"/>
    </xf>
    <xf numFmtId="0" fontId="0" fillId="0" borderId="0" xfId="0" applyAlignment="1">
      <alignment horizontal="left" vertical="top" wrapText="1"/>
    </xf>
    <xf numFmtId="0" fontId="15" fillId="0" borderId="0" xfId="0" applyFont="1" applyAlignment="1">
      <alignment vertical="top" wrapText="1"/>
    </xf>
    <xf numFmtId="0" fontId="15" fillId="0" borderId="0" xfId="0" quotePrefix="1" applyFont="1" applyAlignment="1">
      <alignment vertical="top" wrapText="1"/>
    </xf>
    <xf numFmtId="0" fontId="6" fillId="0" borderId="0" xfId="0" applyFont="1"/>
    <xf numFmtId="0" fontId="16" fillId="0" borderId="0" xfId="1" applyFont="1" applyBorder="1" applyAlignment="1">
      <alignment vertical="top"/>
    </xf>
    <xf numFmtId="0" fontId="8" fillId="0" borderId="0" xfId="1" applyBorder="1" applyAlignment="1">
      <alignment vertical="top"/>
    </xf>
    <xf numFmtId="0" fontId="8" fillId="0" borderId="0" xfId="1" applyBorder="1" applyAlignment="1">
      <alignment vertical="top" wrapText="1"/>
    </xf>
    <xf numFmtId="0" fontId="8" fillId="0" borderId="0" xfId="1" applyBorder="1" applyAlignment="1">
      <alignment horizontal="left" vertical="top"/>
    </xf>
    <xf numFmtId="0" fontId="0" fillId="0" borderId="0" xfId="0" applyAlignment="1">
      <alignment horizontal="center"/>
    </xf>
    <xf numFmtId="0" fontId="7" fillId="0" borderId="0" xfId="0" applyFont="1" applyAlignment="1">
      <alignment horizontal="left"/>
    </xf>
    <xf numFmtId="0" fontId="17" fillId="0" borderId="1" xfId="0" applyFont="1" applyBorder="1" applyAlignment="1">
      <alignment horizontal="center" vertical="center"/>
    </xf>
    <xf numFmtId="0" fontId="17" fillId="0" borderId="1" xfId="0" applyFont="1" applyBorder="1" applyAlignment="1">
      <alignment horizontal="left" vertical="center" wrapText="1"/>
    </xf>
    <xf numFmtId="0" fontId="18" fillId="0" borderId="1" xfId="0" applyFont="1" applyBorder="1" applyAlignment="1">
      <alignment horizontal="left" vertical="center" wrapText="1"/>
    </xf>
    <xf numFmtId="0" fontId="18" fillId="0" borderId="0" xfId="0" applyFont="1" applyAlignment="1">
      <alignment horizontal="center" vertical="center" textRotation="90" wrapText="1"/>
    </xf>
    <xf numFmtId="0" fontId="19" fillId="0" borderId="0" xfId="0" applyFont="1" applyAlignment="1">
      <alignment horizontal="center" vertical="center" textRotation="90" wrapText="1"/>
    </xf>
    <xf numFmtId="0" fontId="18" fillId="5" borderId="1" xfId="0" applyFont="1" applyFill="1" applyBorder="1"/>
    <xf numFmtId="0" fontId="18" fillId="0" borderId="0" xfId="0" applyFont="1" applyAlignment="1">
      <alignment horizontal="center"/>
    </xf>
    <xf numFmtId="0" fontId="20" fillId="0" borderId="0" xfId="0" applyFont="1"/>
    <xf numFmtId="0" fontId="19" fillId="0" borderId="1" xfId="0" applyFont="1" applyBorder="1" applyAlignment="1">
      <alignment vertical="top"/>
    </xf>
    <xf numFmtId="0" fontId="19" fillId="0" borderId="1" xfId="0" applyFont="1" applyBorder="1" applyAlignment="1">
      <alignment vertical="top" wrapText="1"/>
    </xf>
    <xf numFmtId="0" fontId="19" fillId="0" borderId="1" xfId="0" applyFont="1" applyBorder="1" applyAlignment="1">
      <alignment horizontal="left" vertical="top"/>
    </xf>
    <xf numFmtId="0" fontId="19" fillId="0" borderId="0" xfId="0" applyFont="1" applyAlignment="1">
      <alignment horizontal="center" vertical="top"/>
    </xf>
    <xf numFmtId="0" fontId="18" fillId="5" borderId="1" xfId="0" applyFont="1" applyFill="1" applyBorder="1" applyAlignment="1">
      <alignment vertical="top"/>
    </xf>
    <xf numFmtId="0" fontId="18" fillId="5" borderId="1" xfId="0" applyFont="1" applyFill="1" applyBorder="1" applyAlignment="1">
      <alignment vertical="top" wrapText="1"/>
    </xf>
    <xf numFmtId="0" fontId="18" fillId="5" borderId="1" xfId="0" applyFont="1" applyFill="1" applyBorder="1" applyAlignment="1">
      <alignment horizontal="left" vertical="top"/>
    </xf>
    <xf numFmtId="0" fontId="0" fillId="6" borderId="1" xfId="0" applyFill="1" applyBorder="1" applyAlignment="1">
      <alignment horizontal="center"/>
    </xf>
    <xf numFmtId="0" fontId="21" fillId="0" borderId="0" xfId="0" applyFont="1"/>
    <xf numFmtId="0" fontId="22" fillId="0" borderId="0" xfId="0" applyFont="1"/>
    <xf numFmtId="0" fontId="23" fillId="0" borderId="0" xfId="0" applyFont="1"/>
    <xf numFmtId="0" fontId="24" fillId="0" borderId="0" xfId="1" applyFont="1" applyBorder="1" applyAlignment="1">
      <alignment vertical="top"/>
    </xf>
    <xf numFmtId="0" fontId="4" fillId="0" borderId="0" xfId="2" applyFont="1" applyBorder="1" applyAlignment="1"/>
    <xf numFmtId="0" fontId="5" fillId="0" borderId="2" xfId="2" applyFont="1" applyBorder="1" applyAlignment="1">
      <alignment horizontal="left"/>
    </xf>
    <xf numFmtId="0" fontId="5" fillId="6" borderId="1" xfId="2" applyFont="1" applyFill="1" applyBorder="1" applyAlignment="1"/>
    <xf numFmtId="0" fontId="11" fillId="0" borderId="1" xfId="0" applyFont="1" applyBorder="1"/>
    <xf numFmtId="0" fontId="25" fillId="0" borderId="0" xfId="0" applyFont="1"/>
    <xf numFmtId="0" fontId="20" fillId="4" borderId="1" xfId="0" applyFont="1" applyFill="1" applyBorder="1" applyAlignment="1">
      <alignment horizontal="center" vertical="center"/>
    </xf>
    <xf numFmtId="0" fontId="20" fillId="4" borderId="1" xfId="0" applyFont="1" applyFill="1" applyBorder="1" applyAlignment="1">
      <alignment vertical="center"/>
    </xf>
    <xf numFmtId="0" fontId="20" fillId="4" borderId="7" xfId="0" applyFont="1" applyFill="1" applyBorder="1" applyAlignment="1">
      <alignment horizontal="center" vertical="center" textRotation="90" wrapText="1"/>
    </xf>
    <xf numFmtId="0" fontId="22" fillId="4" borderId="3" xfId="0" applyFont="1" applyFill="1" applyBorder="1" applyAlignment="1">
      <alignment horizontal="center" vertical="center" textRotation="90" wrapText="1"/>
    </xf>
    <xf numFmtId="0" fontId="22" fillId="4" borderId="1" xfId="0" applyFont="1" applyFill="1" applyBorder="1" applyAlignment="1">
      <alignment horizontal="center" vertical="center" textRotation="90" wrapText="1"/>
    </xf>
    <xf numFmtId="0" fontId="20" fillId="4" borderId="5" xfId="0" applyFont="1" applyFill="1" applyBorder="1" applyAlignment="1">
      <alignment horizontal="left" vertical="center" wrapText="1"/>
    </xf>
    <xf numFmtId="0" fontId="6" fillId="0" borderId="0" xfId="0" applyFont="1" applyAlignment="1">
      <alignment vertical="top"/>
    </xf>
    <xf numFmtId="0" fontId="26" fillId="0" borderId="0" xfId="0" applyFont="1" applyAlignment="1">
      <alignment vertical="top"/>
    </xf>
    <xf numFmtId="0" fontId="19" fillId="0" borderId="5" xfId="0" applyFont="1" applyBorder="1" applyAlignment="1">
      <alignment vertical="top"/>
    </xf>
    <xf numFmtId="0" fontId="19" fillId="0" borderId="8" xfId="0" applyFont="1" applyBorder="1" applyAlignment="1">
      <alignment vertical="top"/>
    </xf>
    <xf numFmtId="0" fontId="19" fillId="0" borderId="4" xfId="0" applyFont="1" applyBorder="1" applyAlignment="1">
      <alignment vertical="top"/>
    </xf>
    <xf numFmtId="0" fontId="19" fillId="0" borderId="5" xfId="0" applyFont="1" applyBorder="1" applyAlignment="1">
      <alignment vertical="top" wrapText="1"/>
    </xf>
    <xf numFmtId="0" fontId="0" fillId="5" borderId="0" xfId="0" applyFill="1" applyAlignment="1">
      <alignment vertical="top"/>
    </xf>
    <xf numFmtId="0" fontId="27" fillId="5" borderId="0" xfId="0" applyFont="1" applyFill="1" applyAlignment="1">
      <alignment vertical="top"/>
    </xf>
    <xf numFmtId="0" fontId="13" fillId="5" borderId="0" xfId="0" applyFont="1" applyFill="1" applyAlignment="1">
      <alignment vertical="top" wrapText="1"/>
    </xf>
    <xf numFmtId="0" fontId="14" fillId="5" borderId="0" xfId="0" applyFont="1" applyFill="1" applyAlignment="1">
      <alignment horizontal="center" vertical="center"/>
    </xf>
    <xf numFmtId="0" fontId="14" fillId="5" borderId="0" xfId="0" applyFont="1" applyFill="1" applyAlignment="1">
      <alignment vertical="top"/>
    </xf>
    <xf numFmtId="0" fontId="28" fillId="5" borderId="0" xfId="0" applyFont="1" applyFill="1" applyAlignment="1">
      <alignment vertical="top"/>
    </xf>
    <xf numFmtId="0" fontId="10" fillId="5" borderId="0" xfId="0" applyFont="1" applyFill="1" applyAlignment="1">
      <alignment vertical="top" wrapText="1"/>
    </xf>
    <xf numFmtId="0" fontId="0" fillId="5" borderId="0" xfId="0" applyFill="1" applyAlignment="1">
      <alignment horizontal="center" vertical="center"/>
    </xf>
    <xf numFmtId="0" fontId="13" fillId="5" borderId="0" xfId="0" quotePrefix="1" applyFont="1" applyFill="1" applyAlignment="1">
      <alignment vertical="top" wrapText="1"/>
    </xf>
    <xf numFmtId="0" fontId="28" fillId="5" borderId="0" xfId="0" applyFont="1" applyFill="1" applyAlignment="1">
      <alignment vertical="top" wrapText="1"/>
    </xf>
    <xf numFmtId="0" fontId="15" fillId="5" borderId="0" xfId="0" applyFont="1" applyFill="1" applyAlignment="1">
      <alignment vertical="top" wrapText="1"/>
    </xf>
    <xf numFmtId="0" fontId="20" fillId="5" borderId="0" xfId="0" applyFont="1" applyFill="1" applyAlignment="1">
      <alignment vertical="top"/>
    </xf>
    <xf numFmtId="0" fontId="29" fillId="5" borderId="0" xfId="0" applyFont="1" applyFill="1" applyAlignment="1">
      <alignment vertical="top" wrapText="1"/>
    </xf>
    <xf numFmtId="0" fontId="19" fillId="5" borderId="1" xfId="0" applyFont="1" applyFill="1" applyBorder="1" applyAlignment="1">
      <alignment vertical="top"/>
    </xf>
    <xf numFmtId="0" fontId="5" fillId="6" borderId="1" xfId="2" quotePrefix="1" applyFont="1" applyFill="1" applyBorder="1" applyAlignment="1"/>
    <xf numFmtId="0" fontId="0" fillId="0" borderId="0" xfId="0" applyAlignment="1">
      <alignment horizontal="left" vertical="top"/>
    </xf>
    <xf numFmtId="0" fontId="0" fillId="3" borderId="0" xfId="0" applyFill="1" applyAlignment="1">
      <alignment vertical="top" wrapText="1"/>
    </xf>
    <xf numFmtId="0" fontId="14" fillId="5" borderId="0" xfId="0" applyFont="1" applyFill="1" applyAlignment="1">
      <alignment vertical="top" wrapText="1"/>
    </xf>
    <xf numFmtId="0" fontId="0" fillId="5" borderId="0" xfId="0" applyFill="1" applyAlignment="1">
      <alignment vertical="top" wrapText="1"/>
    </xf>
    <xf numFmtId="0" fontId="0" fillId="0" borderId="0" xfId="0" applyAlignment="1">
      <alignment vertical="top" wrapText="1"/>
    </xf>
    <xf numFmtId="0" fontId="14" fillId="0" borderId="0" xfId="0" applyFont="1" applyAlignment="1">
      <alignment vertical="top" wrapText="1"/>
    </xf>
    <xf numFmtId="0" fontId="5" fillId="0" borderId="1" xfId="2" applyFont="1" applyFill="1" applyBorder="1" applyAlignment="1">
      <alignment horizontal="left" wrapText="1"/>
    </xf>
    <xf numFmtId="0" fontId="8" fillId="0" borderId="9" xfId="1" applyAlignment="1">
      <alignment horizontal="center" vertical="top"/>
    </xf>
    <xf numFmtId="0" fontId="10" fillId="7" borderId="0" xfId="0" applyFont="1" applyFill="1" applyAlignment="1">
      <alignment vertical="top" wrapText="1"/>
    </xf>
    <xf numFmtId="0" fontId="15" fillId="7" borderId="0" xfId="0" quotePrefix="1" applyFont="1" applyFill="1" applyAlignment="1">
      <alignment vertical="top" wrapText="1"/>
    </xf>
    <xf numFmtId="0" fontId="0" fillId="0" borderId="2" xfId="0" applyBorder="1" applyAlignment="1">
      <alignment horizontal="center" vertical="top" wrapText="1"/>
    </xf>
    <xf numFmtId="0" fontId="13" fillId="4" borderId="1" xfId="0" applyFont="1" applyFill="1" applyBorder="1" applyAlignment="1">
      <alignment horizontal="center" vertical="top" wrapText="1"/>
    </xf>
    <xf numFmtId="0" fontId="30" fillId="0" borderId="0" xfId="0" applyFont="1" applyAlignment="1">
      <alignment horizontal="left" vertical="top" wrapText="1"/>
    </xf>
    <xf numFmtId="0" fontId="8" fillId="0" borderId="9" xfId="1" applyAlignment="1">
      <alignment horizontal="center" vertical="top"/>
    </xf>
    <xf numFmtId="0" fontId="10" fillId="0" borderId="0" xfId="0" applyFont="1" applyAlignment="1">
      <alignment vertical="top"/>
    </xf>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0" fontId="0" fillId="0" borderId="0" xfId="0" applyAlignment="1">
      <alignment vertical="top"/>
    </xf>
    <xf numFmtId="0" fontId="0" fillId="0" borderId="0" xfId="0" applyAlignment="1">
      <alignment horizontal="left" vertical="top" wrapText="1"/>
    </xf>
    <xf numFmtId="0" fontId="10" fillId="0" borderId="0" xfId="0" applyFont="1" applyAlignment="1">
      <alignment horizontal="left" vertical="top" wrapText="1"/>
    </xf>
    <xf numFmtId="0" fontId="0" fillId="3" borderId="0" xfId="0" applyFill="1" applyAlignment="1">
      <alignment horizontal="center"/>
    </xf>
    <xf numFmtId="0" fontId="31" fillId="0" borderId="0" xfId="0" applyFont="1" applyAlignment="1">
      <alignment horizontal="right"/>
    </xf>
    <xf numFmtId="0" fontId="3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vertical="top" wrapText="1"/>
    </xf>
    <xf numFmtId="0" fontId="10" fillId="0" borderId="0" xfId="0" applyFont="1" applyFill="1" applyAlignment="1">
      <alignment vertical="top" wrapText="1"/>
    </xf>
  </cellXfs>
  <cellStyles count="3">
    <cellStyle name="Heading 1" xfId="1" builtinId="16"/>
    <cellStyle name="Heading 2" xfId="2" builtinId="17"/>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34</xdr:row>
          <xdr:rowOff>85725</xdr:rowOff>
        </xdr:from>
        <xdr:to>
          <xdr:col>1</xdr:col>
          <xdr:colOff>4629150</xdr:colOff>
          <xdr:row>37</xdr:row>
          <xdr:rowOff>171450</xdr:rowOff>
        </xdr:to>
        <xdr:sp macro="" textlink="">
          <xdr:nvSpPr>
            <xdr:cNvPr id="4097" name="Group Box 1" descr="Nõue on3:"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t-EE" sz="800" b="0" i="0" u="none" strike="noStrike" baseline="0">
                  <a:solidFill>
                    <a:srgbClr val="000000"/>
                  </a:solidFill>
                  <a:latin typeface="Tahoma"/>
                  <a:ea typeface="Tahoma"/>
                  <a:cs typeface="Tahoma"/>
                </a:rPr>
                <a:t>Käesolevad kontroll-lehed on täidetud minu juuresolekul ja olen tutvunud töörühma hinnangute ja argumentidega: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34</xdr:row>
          <xdr:rowOff>152400</xdr:rowOff>
        </xdr:from>
        <xdr:to>
          <xdr:col>1</xdr:col>
          <xdr:colOff>571500</xdr:colOff>
          <xdr:row>36</xdr:row>
          <xdr:rowOff>19050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nõustun töörühma hinnangute ja argumentidega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35</xdr:row>
          <xdr:rowOff>190500</xdr:rowOff>
        </xdr:from>
        <xdr:to>
          <xdr:col>1</xdr:col>
          <xdr:colOff>2390775</xdr:colOff>
          <xdr:row>37</xdr:row>
          <xdr:rowOff>47625</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ei nõustu töörühma hinnangute või argumentidega, esitan eraldi oma kirjaliku eriarvamuse</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4"/>
  <sheetViews>
    <sheetView zoomScale="90" zoomScaleNormal="90" workbookViewId="0">
      <selection activeCell="D18" sqref="D18"/>
    </sheetView>
  </sheetViews>
  <sheetFormatPr defaultRowHeight="15" x14ac:dyDescent="0.25"/>
  <cols>
    <col min="1" max="1" width="34.7109375" style="7" customWidth="1"/>
    <col min="2" max="2" width="71.85546875" style="7" customWidth="1"/>
    <col min="3" max="16384" width="9.140625" style="7"/>
  </cols>
  <sheetData>
    <row r="1" spans="1:2" ht="19.5" x14ac:dyDescent="0.25">
      <c r="A1" s="60" t="s">
        <v>337</v>
      </c>
      <c r="B1" s="60"/>
    </row>
    <row r="3" spans="1:2" x14ac:dyDescent="0.25">
      <c r="A3" s="61" t="s">
        <v>19</v>
      </c>
    </row>
    <row r="4" spans="1:2" x14ac:dyDescent="0.25">
      <c r="A4" s="62" t="s">
        <v>20</v>
      </c>
      <c r="B4" s="92" t="s">
        <v>339</v>
      </c>
    </row>
    <row r="5" spans="1:2" x14ac:dyDescent="0.25">
      <c r="A5" s="62" t="s">
        <v>21</v>
      </c>
      <c r="B5" s="63"/>
    </row>
    <row r="6" spans="1:2" x14ac:dyDescent="0.25">
      <c r="A6" s="62" t="s">
        <v>22</v>
      </c>
      <c r="B6" s="63"/>
    </row>
    <row r="8" spans="1:2" x14ac:dyDescent="0.25">
      <c r="A8" s="61" t="s">
        <v>23</v>
      </c>
    </row>
    <row r="9" spans="1:2" x14ac:dyDescent="0.25">
      <c r="A9" s="62" t="s">
        <v>24</v>
      </c>
      <c r="B9" s="63" t="s">
        <v>309</v>
      </c>
    </row>
    <row r="10" spans="1:2" x14ac:dyDescent="0.25">
      <c r="A10" s="62" t="s">
        <v>25</v>
      </c>
      <c r="B10" s="63"/>
    </row>
    <row r="11" spans="1:2" x14ac:dyDescent="0.25">
      <c r="A11" s="62" t="s">
        <v>26</v>
      </c>
      <c r="B11" s="63"/>
    </row>
    <row r="12" spans="1:2" x14ac:dyDescent="0.25">
      <c r="A12" s="62" t="s">
        <v>9</v>
      </c>
      <c r="B12" s="63"/>
    </row>
    <row r="13" spans="1:2" x14ac:dyDescent="0.25">
      <c r="A13" s="62" t="s">
        <v>10</v>
      </c>
      <c r="B13" s="63"/>
    </row>
    <row r="14" spans="1:2" x14ac:dyDescent="0.25">
      <c r="A14" s="62" t="s">
        <v>11</v>
      </c>
      <c r="B14" s="63"/>
    </row>
    <row r="15" spans="1:2" x14ac:dyDescent="0.25">
      <c r="A15" s="62" t="s">
        <v>12</v>
      </c>
      <c r="B15" s="63"/>
    </row>
    <row r="16" spans="1:2" x14ac:dyDescent="0.25">
      <c r="A16" s="62" t="s">
        <v>16</v>
      </c>
      <c r="B16" s="63"/>
    </row>
    <row r="17" spans="1:4" customFormat="1" x14ac:dyDescent="0.25">
      <c r="A17" s="64" t="s">
        <v>17</v>
      </c>
      <c r="B17" s="63"/>
      <c r="C17" s="1"/>
      <c r="D17" s="1"/>
    </row>
    <row r="18" spans="1:4" customFormat="1" x14ac:dyDescent="0.25">
      <c r="A18" s="64" t="s">
        <v>13</v>
      </c>
      <c r="B18" s="63"/>
      <c r="C18" s="1"/>
      <c r="D18" s="1"/>
    </row>
    <row r="19" spans="1:4" x14ac:dyDescent="0.25">
      <c r="A19" s="62" t="s">
        <v>14</v>
      </c>
      <c r="B19" s="63"/>
    </row>
    <row r="20" spans="1:4" x14ac:dyDescent="0.25">
      <c r="A20" s="62" t="s">
        <v>15</v>
      </c>
      <c r="B20" s="63"/>
    </row>
    <row r="21" spans="1:4" x14ac:dyDescent="0.25">
      <c r="A21" s="62" t="s">
        <v>27</v>
      </c>
      <c r="B21" s="63"/>
    </row>
    <row r="22" spans="1:4" x14ac:dyDescent="0.25">
      <c r="A22" s="62" t="s">
        <v>28</v>
      </c>
      <c r="B22" s="63"/>
    </row>
    <row r="23" spans="1:4" ht="30" x14ac:dyDescent="0.25">
      <c r="A23" s="99" t="s">
        <v>338</v>
      </c>
      <c r="B23" s="63"/>
    </row>
    <row r="24" spans="1:4" x14ac:dyDescent="0.25">
      <c r="A24" s="65"/>
    </row>
    <row r="25" spans="1:4" ht="19.5" customHeight="1" x14ac:dyDescent="0.25">
      <c r="A25" s="105"/>
      <c r="B25" s="105"/>
    </row>
    <row r="30" spans="1:4" x14ac:dyDescent="0.25">
      <c r="A30" s="7" t="s">
        <v>29</v>
      </c>
    </row>
    <row r="31" spans="1:4" x14ac:dyDescent="0.25">
      <c r="A31" s="7" t="s">
        <v>30</v>
      </c>
    </row>
    <row r="32" spans="1:4" ht="15.75" x14ac:dyDescent="0.25">
      <c r="A32" s="8"/>
      <c r="B32" s="8"/>
    </row>
    <row r="33" spans="1:2" ht="15.75" x14ac:dyDescent="0.25">
      <c r="A33" s="9" t="s">
        <v>18</v>
      </c>
      <c r="B33" s="8"/>
    </row>
    <row r="34" spans="1:2" ht="15.75" x14ac:dyDescent="0.25">
      <c r="A34" s="8" t="s">
        <v>31</v>
      </c>
      <c r="B34" s="8"/>
    </row>
    <row r="35" spans="1:2" ht="15.75" x14ac:dyDescent="0.25">
      <c r="B35" s="8"/>
    </row>
    <row r="36" spans="1:2" ht="15.75" customHeight="1" x14ac:dyDescent="0.25"/>
    <row r="37" spans="1:2" ht="15.75" x14ac:dyDescent="0.25">
      <c r="A37" s="8"/>
      <c r="B37" s="8"/>
    </row>
    <row r="38" spans="1:2" ht="15.75" x14ac:dyDescent="0.25">
      <c r="B38" s="8"/>
    </row>
    <row r="43" spans="1:2" ht="15.75" x14ac:dyDescent="0.25">
      <c r="A43" s="8" t="s">
        <v>32</v>
      </c>
    </row>
    <row r="44" spans="1:2" ht="15.75" x14ac:dyDescent="0.25">
      <c r="A44" s="8" t="s">
        <v>30</v>
      </c>
    </row>
  </sheetData>
  <mergeCells count="1">
    <mergeCell ref="A25:B25"/>
  </mergeCells>
  <conditionalFormatting sqref="A1">
    <cfRule type="expression" dxfId="6" priority="1">
      <formula>#REF!=A1</formula>
    </cfRule>
  </conditionalFormatting>
  <printOptions horizontalCentered="1"/>
  <pageMargins left="0.59055118110236227" right="0.39370078740157483" top="0.59055118110236227" bottom="0.39370078740157483" header="0.19685039370078741" footer="0.19685039370078741"/>
  <pageSetup paperSize="9" scale="87" orientation="portrait" r:id="rId1"/>
  <headerFooter>
    <oddHeader>&amp;L&amp;F&amp;R&amp;A</oddHeader>
    <oddFooter>&amp;R&amp;P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Group Box 1">
              <controlPr defaultSize="0" autoFill="0" autoPict="0" altText="Nõue on3:">
                <anchor moveWithCells="1">
                  <from>
                    <xdr:col>0</xdr:col>
                    <xdr:colOff>104775</xdr:colOff>
                    <xdr:row>34</xdr:row>
                    <xdr:rowOff>85725</xdr:rowOff>
                  </from>
                  <to>
                    <xdr:col>1</xdr:col>
                    <xdr:colOff>4629150</xdr:colOff>
                    <xdr:row>37</xdr:row>
                    <xdr:rowOff>171450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0</xdr:col>
                    <xdr:colOff>323850</xdr:colOff>
                    <xdr:row>34</xdr:row>
                    <xdr:rowOff>152400</xdr:rowOff>
                  </from>
                  <to>
                    <xdr:col>1</xdr:col>
                    <xdr:colOff>571500</xdr:colOff>
                    <xdr:row>36</xdr:row>
                    <xdr:rowOff>19050</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from>
                    <xdr:col>0</xdr:col>
                    <xdr:colOff>323850</xdr:colOff>
                    <xdr:row>35</xdr:row>
                    <xdr:rowOff>190500</xdr:rowOff>
                  </from>
                  <to>
                    <xdr:col>1</xdr:col>
                    <xdr:colOff>2390775</xdr:colOff>
                    <xdr:row>37</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31"/>
  <sheetViews>
    <sheetView tabSelected="1" zoomScale="80" zoomScaleNormal="80" workbookViewId="0">
      <pane xSplit="3" ySplit="4" topLeftCell="D15" activePane="bottomRight" state="frozen"/>
      <selection pane="topRight" activeCell="E1" sqref="E1"/>
      <selection pane="bottomLeft" activeCell="A5" sqref="A5"/>
      <selection pane="bottomRight" activeCell="G220" sqref="G220"/>
    </sheetView>
  </sheetViews>
  <sheetFormatPr defaultColWidth="8.85546875" defaultRowHeight="15" x14ac:dyDescent="0.25"/>
  <cols>
    <col min="1" max="1" width="4.85546875" customWidth="1"/>
    <col min="2" max="2" width="17.85546875" style="10" customWidth="1"/>
    <col min="3" max="3" width="56" style="4" customWidth="1"/>
    <col min="4" max="7" width="6.42578125" customWidth="1"/>
    <col min="8" max="10" width="35.7109375" style="10" customWidth="1"/>
  </cols>
  <sheetData>
    <row r="1" spans="1:11" ht="20.25" thickBot="1" x14ac:dyDescent="0.3">
      <c r="A1" s="106" t="s">
        <v>280</v>
      </c>
      <c r="B1" s="106"/>
      <c r="C1" s="106"/>
      <c r="D1" s="106"/>
      <c r="E1" s="106"/>
      <c r="F1" s="106"/>
      <c r="G1" s="106"/>
      <c r="H1" s="106"/>
      <c r="I1" s="106"/>
      <c r="J1" s="100"/>
    </row>
    <row r="2" spans="1:11" ht="15.75" thickTop="1" x14ac:dyDescent="0.25">
      <c r="B2" s="11"/>
      <c r="C2" s="3"/>
      <c r="I2" s="26" t="str">
        <f>Üldinfo!B4</f>
        <v>3-4.</v>
      </c>
      <c r="J2" s="26"/>
    </row>
    <row r="3" spans="1:11" ht="15" customHeight="1" x14ac:dyDescent="0.25">
      <c r="A3" s="14" t="s">
        <v>33</v>
      </c>
      <c r="B3" s="17" t="s">
        <v>0</v>
      </c>
      <c r="C3" s="18" t="s">
        <v>8</v>
      </c>
      <c r="D3" s="108" t="s">
        <v>34</v>
      </c>
      <c r="E3" s="108"/>
      <c r="F3" s="108"/>
      <c r="G3" s="108"/>
      <c r="H3" s="108"/>
      <c r="I3" s="109"/>
      <c r="J3" s="28"/>
    </row>
    <row r="4" spans="1:11" s="2" customFormat="1" ht="73.5" x14ac:dyDescent="0.25">
      <c r="A4" s="15"/>
      <c r="B4" s="16"/>
      <c r="C4" s="16"/>
      <c r="D4" s="13" t="s">
        <v>35</v>
      </c>
      <c r="E4" s="12" t="s">
        <v>36</v>
      </c>
      <c r="F4" s="12" t="s">
        <v>37</v>
      </c>
      <c r="G4" s="12" t="s">
        <v>38</v>
      </c>
      <c r="H4" s="104" t="s">
        <v>45</v>
      </c>
      <c r="I4" s="103" t="s">
        <v>39</v>
      </c>
      <c r="J4" s="104" t="s">
        <v>46</v>
      </c>
    </row>
    <row r="5" spans="1:11" s="10" customFormat="1" x14ac:dyDescent="0.25">
      <c r="A5" s="78"/>
      <c r="B5" s="83" t="s">
        <v>307</v>
      </c>
      <c r="C5" s="80"/>
      <c r="D5" s="85"/>
      <c r="E5" s="85"/>
      <c r="F5" s="85"/>
      <c r="G5" s="85"/>
      <c r="H5" s="78"/>
      <c r="K5" s="72"/>
    </row>
    <row r="6" spans="1:11" s="10" customFormat="1" ht="75" x14ac:dyDescent="0.25">
      <c r="A6" s="10">
        <f>1</f>
        <v>1</v>
      </c>
      <c r="B6" s="5" t="s">
        <v>3</v>
      </c>
      <c r="C6" s="32" t="s">
        <v>54</v>
      </c>
      <c r="D6" s="20"/>
      <c r="E6" s="20"/>
      <c r="F6" s="20"/>
      <c r="G6" s="20"/>
      <c r="H6" s="94"/>
      <c r="I6" s="97"/>
      <c r="J6" s="97"/>
      <c r="K6" s="72" t="str">
        <f>IF(COUNTIF(D6:G6,"X")&lt;&gt;1,"Märgi x-ga üks valikutest!","")</f>
        <v>Märgi x-ga üks valikutest!</v>
      </c>
    </row>
    <row r="7" spans="1:11" s="10" customFormat="1" ht="60" x14ac:dyDescent="0.25">
      <c r="A7" s="10">
        <f>A6+1</f>
        <v>2</v>
      </c>
      <c r="B7" s="5" t="s">
        <v>243</v>
      </c>
      <c r="C7" s="32" t="s">
        <v>242</v>
      </c>
      <c r="D7" s="20"/>
      <c r="E7" s="20"/>
      <c r="F7" s="20"/>
      <c r="G7" s="20"/>
      <c r="H7" s="94"/>
      <c r="I7" s="97"/>
      <c r="J7" s="97"/>
      <c r="K7" s="72" t="str">
        <f>IF(COUNTIF(D7:G7,"X")&lt;&gt;1,"Märgi x-ga üks valikutest!","")</f>
        <v>Märgi x-ga üks valikutest!</v>
      </c>
    </row>
    <row r="8" spans="1:11" s="10" customFormat="1" x14ac:dyDescent="0.25">
      <c r="A8" s="82"/>
      <c r="B8" s="83" t="s">
        <v>244</v>
      </c>
      <c r="C8" s="87"/>
      <c r="D8" s="81"/>
      <c r="E8" s="81"/>
      <c r="F8" s="81"/>
      <c r="G8" s="81"/>
      <c r="H8" s="95"/>
      <c r="I8" s="97"/>
      <c r="J8" s="97"/>
      <c r="K8" s="72"/>
    </row>
    <row r="9" spans="1:11" s="10" customFormat="1" ht="30" x14ac:dyDescent="0.25">
      <c r="A9" s="10">
        <f>A7+1</f>
        <v>3</v>
      </c>
      <c r="B9" s="5" t="s">
        <v>4</v>
      </c>
      <c r="C9" s="32" t="s">
        <v>55</v>
      </c>
      <c r="D9" s="20"/>
      <c r="E9" s="20"/>
      <c r="F9" s="20"/>
      <c r="G9" s="20"/>
      <c r="H9" s="94"/>
      <c r="I9" s="97"/>
      <c r="J9" s="97"/>
      <c r="K9" s="72" t="str">
        <f>IF(COUNTIF(D9:G9,"X")&lt;&gt;1,"Märgi x-ga üks valikutest!","")</f>
        <v>Märgi x-ga üks valikutest!</v>
      </c>
    </row>
    <row r="10" spans="1:11" s="29" customFormat="1" x14ac:dyDescent="0.25">
      <c r="A10" s="82"/>
      <c r="B10" s="83" t="s">
        <v>245</v>
      </c>
      <c r="C10" s="87"/>
      <c r="D10" s="81"/>
      <c r="E10" s="81"/>
      <c r="F10" s="81"/>
      <c r="G10" s="81"/>
      <c r="H10" s="95"/>
      <c r="I10" s="98"/>
      <c r="J10" s="98"/>
      <c r="K10" s="73"/>
    </row>
    <row r="11" spans="1:11" s="10" customFormat="1" ht="60" x14ac:dyDescent="0.25">
      <c r="A11" s="10">
        <f>A9+1</f>
        <v>4</v>
      </c>
      <c r="B11" s="5" t="s">
        <v>5</v>
      </c>
      <c r="C11" s="32" t="s">
        <v>56</v>
      </c>
      <c r="D11" s="20"/>
      <c r="E11" s="20"/>
      <c r="F11" s="20"/>
      <c r="G11" s="20"/>
      <c r="H11" s="94"/>
      <c r="I11" s="97"/>
      <c r="J11" s="97"/>
      <c r="K11" s="72" t="str">
        <f>IF(COUNTIF(D11:G11,"X")&lt;&gt;1,"Märgi x-ga üks valikutest!","")</f>
        <v>Märgi x-ga üks valikutest!</v>
      </c>
    </row>
    <row r="12" spans="1:11" s="10" customFormat="1" ht="30" x14ac:dyDescent="0.25">
      <c r="A12" s="10">
        <f>A11+1</f>
        <v>5</v>
      </c>
      <c r="B12" s="5" t="s">
        <v>6</v>
      </c>
      <c r="C12" s="32" t="s">
        <v>329</v>
      </c>
      <c r="D12" s="20"/>
      <c r="E12" s="20"/>
      <c r="F12" s="20"/>
      <c r="G12" s="20"/>
      <c r="H12" s="94"/>
      <c r="I12" s="97"/>
      <c r="J12" s="97"/>
      <c r="K12" s="72" t="str">
        <f>IF(COUNTIF(D12:G12,"X")&lt;&gt;1,"Märgi x-ga üks valikutest!","")</f>
        <v>Märgi x-ga üks valikutest!</v>
      </c>
    </row>
    <row r="13" spans="1:11" s="10" customFormat="1" x14ac:dyDescent="0.25">
      <c r="A13" s="78"/>
      <c r="B13" s="83" t="s">
        <v>246</v>
      </c>
      <c r="C13" s="80"/>
      <c r="D13" s="81"/>
      <c r="E13" s="81"/>
      <c r="F13" s="81"/>
      <c r="G13" s="81"/>
      <c r="H13" s="95"/>
      <c r="I13" s="97"/>
      <c r="J13" s="97"/>
      <c r="K13" s="72"/>
    </row>
    <row r="14" spans="1:11" s="10" customFormat="1" ht="45" x14ac:dyDescent="0.25">
      <c r="A14" s="10">
        <f>A12+1</f>
        <v>6</v>
      </c>
      <c r="B14" s="5" t="s">
        <v>7</v>
      </c>
      <c r="C14" s="32" t="s">
        <v>47</v>
      </c>
      <c r="D14" s="20"/>
      <c r="E14" s="20"/>
      <c r="F14" s="20"/>
      <c r="G14" s="20"/>
      <c r="H14" s="94"/>
      <c r="I14" s="97"/>
      <c r="J14" s="97"/>
      <c r="K14" s="72" t="str">
        <f>IF(COUNTIF(D14:G14,"X")&lt;&gt;1,"Märgi x-ga üks valikutest!","")</f>
        <v>Märgi x-ga üks valikutest!</v>
      </c>
    </row>
    <row r="15" spans="1:11" s="10" customFormat="1" ht="137.25" customHeight="1" x14ac:dyDescent="0.25">
      <c r="A15" s="10">
        <f>A14+1</f>
        <v>7</v>
      </c>
      <c r="B15" s="5" t="s">
        <v>48</v>
      </c>
      <c r="C15" s="32" t="s">
        <v>313</v>
      </c>
      <c r="D15" s="20"/>
      <c r="E15" s="20"/>
      <c r="F15" s="20"/>
      <c r="G15" s="20"/>
      <c r="H15" s="94"/>
      <c r="I15" s="97"/>
      <c r="J15" s="97"/>
      <c r="K15" s="72" t="str">
        <f>IF(COUNTIF(D15:G15,"X")&lt;&gt;1,"Märgi x-ga üks valikutest!","")</f>
        <v>Märgi x-ga üks valikutest!</v>
      </c>
    </row>
    <row r="16" spans="1:11" s="10" customFormat="1" x14ac:dyDescent="0.25">
      <c r="A16" s="78"/>
      <c r="B16" s="83" t="s">
        <v>247</v>
      </c>
      <c r="C16" s="86"/>
      <c r="D16" s="85"/>
      <c r="E16" s="85"/>
      <c r="F16" s="85"/>
      <c r="G16" s="85"/>
      <c r="H16" s="96"/>
      <c r="I16" s="97"/>
      <c r="J16" s="97"/>
      <c r="K16" s="72"/>
    </row>
    <row r="17" spans="1:11" s="10" customFormat="1" ht="172.5" customHeight="1" x14ac:dyDescent="0.25">
      <c r="A17" s="10">
        <v>8</v>
      </c>
      <c r="B17" s="5" t="s">
        <v>49</v>
      </c>
      <c r="C17" s="33" t="s">
        <v>314</v>
      </c>
      <c r="D17" s="20"/>
      <c r="E17" s="20"/>
      <c r="F17" s="20"/>
      <c r="G17" s="20"/>
      <c r="H17" s="94"/>
      <c r="I17" s="97"/>
      <c r="J17" s="97"/>
      <c r="K17" s="72" t="str">
        <f t="shared" ref="K17:K43" si="0">IF(COUNTIF(D17:G17,"X")&lt;&gt;1,"Märgi x-ga üks valikutest!","")</f>
        <v>Märgi x-ga üks valikutest!</v>
      </c>
    </row>
    <row r="18" spans="1:11" s="10" customFormat="1" ht="150" x14ac:dyDescent="0.25">
      <c r="A18" s="10">
        <f>A17+1</f>
        <v>9</v>
      </c>
      <c r="B18" s="101" t="s">
        <v>353</v>
      </c>
      <c r="C18" s="102" t="s">
        <v>354</v>
      </c>
      <c r="D18" s="20"/>
      <c r="E18" s="20"/>
      <c r="F18" s="20"/>
      <c r="G18" s="20"/>
      <c r="H18" s="94"/>
      <c r="I18" s="97"/>
      <c r="J18" s="97"/>
      <c r="K18" s="72" t="str">
        <f t="shared" si="0"/>
        <v>Märgi x-ga üks valikutest!</v>
      </c>
    </row>
    <row r="19" spans="1:11" s="10" customFormat="1" ht="81" customHeight="1" x14ac:dyDescent="0.25">
      <c r="A19" s="10">
        <f>A18+1</f>
        <v>10</v>
      </c>
      <c r="B19" s="5" t="s">
        <v>345</v>
      </c>
      <c r="C19" s="33" t="s">
        <v>346</v>
      </c>
      <c r="D19" s="20"/>
      <c r="E19" s="20"/>
      <c r="F19" s="20"/>
      <c r="G19" s="20"/>
      <c r="H19" s="94"/>
      <c r="I19" s="97"/>
      <c r="J19" s="97"/>
      <c r="K19" s="72" t="str">
        <f t="shared" si="0"/>
        <v>Märgi x-ga üks valikutest!</v>
      </c>
    </row>
    <row r="20" spans="1:11" s="10" customFormat="1" ht="75" x14ac:dyDescent="0.25">
      <c r="A20" s="10">
        <f>A19+1</f>
        <v>11</v>
      </c>
      <c r="B20" s="5" t="s">
        <v>347</v>
      </c>
      <c r="C20" s="102" t="s">
        <v>355</v>
      </c>
      <c r="D20" s="20"/>
      <c r="E20" s="20"/>
      <c r="F20" s="20"/>
      <c r="G20" s="20"/>
      <c r="H20" s="94"/>
      <c r="I20" s="97"/>
      <c r="J20" s="97"/>
      <c r="K20" s="72" t="str">
        <f t="shared" si="0"/>
        <v>Märgi x-ga üks valikutest!</v>
      </c>
    </row>
    <row r="21" spans="1:11" s="10" customFormat="1" ht="141" customHeight="1" x14ac:dyDescent="0.25">
      <c r="A21" s="10">
        <f>A20+1</f>
        <v>12</v>
      </c>
      <c r="B21" s="5" t="s">
        <v>348</v>
      </c>
      <c r="C21" s="33" t="s">
        <v>349</v>
      </c>
      <c r="D21" s="20"/>
      <c r="E21" s="20"/>
      <c r="F21" s="20"/>
      <c r="G21" s="20"/>
      <c r="H21" s="94"/>
      <c r="I21" s="97"/>
      <c r="J21" s="97"/>
      <c r="K21" s="72" t="str">
        <f t="shared" si="0"/>
        <v>Märgi x-ga üks valikutest!</v>
      </c>
    </row>
    <row r="22" spans="1:11" s="10" customFormat="1" ht="30" x14ac:dyDescent="0.25">
      <c r="A22" s="10">
        <f>A21+1</f>
        <v>13</v>
      </c>
      <c r="B22" s="110" t="s">
        <v>50</v>
      </c>
      <c r="C22" s="33" t="s">
        <v>57</v>
      </c>
      <c r="D22" s="20"/>
      <c r="E22" s="20"/>
      <c r="F22" s="20"/>
      <c r="G22" s="20"/>
      <c r="H22" s="94"/>
      <c r="I22" s="97"/>
      <c r="J22" s="97"/>
      <c r="K22" s="72" t="str">
        <f t="shared" si="0"/>
        <v>Märgi x-ga üks valikutest!</v>
      </c>
    </row>
    <row r="23" spans="1:11" s="10" customFormat="1" ht="81" customHeight="1" x14ac:dyDescent="0.25">
      <c r="A23" s="10">
        <f t="shared" ref="A23:A29" si="1">A22+1</f>
        <v>14</v>
      </c>
      <c r="B23" s="110"/>
      <c r="C23" s="33" t="s">
        <v>330</v>
      </c>
      <c r="D23" s="20"/>
      <c r="E23" s="20"/>
      <c r="F23" s="20"/>
      <c r="G23" s="20"/>
      <c r="H23" s="94"/>
      <c r="I23" s="97"/>
      <c r="J23" s="97"/>
      <c r="K23" s="72" t="str">
        <f t="shared" si="0"/>
        <v>Märgi x-ga üks valikutest!</v>
      </c>
    </row>
    <row r="24" spans="1:11" s="10" customFormat="1" ht="30" x14ac:dyDescent="0.25">
      <c r="A24" s="10">
        <f t="shared" si="1"/>
        <v>15</v>
      </c>
      <c r="B24" s="110"/>
      <c r="C24" s="33" t="s">
        <v>58</v>
      </c>
      <c r="D24" s="20"/>
      <c r="E24" s="20"/>
      <c r="F24" s="20"/>
      <c r="G24" s="20"/>
      <c r="H24" s="94"/>
      <c r="I24" s="97"/>
      <c r="J24" s="97"/>
      <c r="K24" s="72" t="str">
        <f t="shared" si="0"/>
        <v>Märgi x-ga üks valikutest!</v>
      </c>
    </row>
    <row r="25" spans="1:11" s="10" customFormat="1" ht="45" x14ac:dyDescent="0.25">
      <c r="A25" s="10">
        <f>A24+1</f>
        <v>16</v>
      </c>
      <c r="B25" s="110"/>
      <c r="C25" s="33" t="s">
        <v>51</v>
      </c>
      <c r="D25" s="20"/>
      <c r="E25" s="20"/>
      <c r="F25" s="20"/>
      <c r="G25" s="20"/>
      <c r="H25" s="94"/>
      <c r="I25" s="97"/>
      <c r="J25" s="97"/>
      <c r="K25" s="72" t="str">
        <f t="shared" si="0"/>
        <v>Märgi x-ga üks valikutest!</v>
      </c>
    </row>
    <row r="26" spans="1:11" s="10" customFormat="1" ht="45" x14ac:dyDescent="0.25">
      <c r="A26" s="10">
        <f t="shared" si="1"/>
        <v>17</v>
      </c>
      <c r="B26" s="110"/>
      <c r="C26" s="33" t="s">
        <v>59</v>
      </c>
      <c r="D26" s="20"/>
      <c r="E26" s="20"/>
      <c r="F26" s="20"/>
      <c r="G26" s="20"/>
      <c r="H26" s="94"/>
      <c r="I26" s="97"/>
      <c r="J26" s="97"/>
      <c r="K26" s="72" t="str">
        <f t="shared" si="0"/>
        <v>Märgi x-ga üks valikutest!</v>
      </c>
    </row>
    <row r="27" spans="1:11" s="10" customFormat="1" x14ac:dyDescent="0.25">
      <c r="A27" s="10">
        <f>A26+1</f>
        <v>18</v>
      </c>
      <c r="B27" s="110"/>
      <c r="C27" s="33" t="s">
        <v>60</v>
      </c>
      <c r="D27" s="20"/>
      <c r="E27" s="20"/>
      <c r="F27" s="20"/>
      <c r="G27" s="20"/>
      <c r="H27" s="94"/>
      <c r="I27" s="97"/>
      <c r="J27" s="97"/>
      <c r="K27" s="72" t="str">
        <f t="shared" si="0"/>
        <v>Märgi x-ga üks valikutest!</v>
      </c>
    </row>
    <row r="28" spans="1:11" s="10" customFormat="1" ht="60" x14ac:dyDescent="0.25">
      <c r="A28" s="10">
        <f t="shared" si="1"/>
        <v>19</v>
      </c>
      <c r="B28" s="110"/>
      <c r="C28" s="33" t="s">
        <v>331</v>
      </c>
      <c r="D28" s="20"/>
      <c r="E28" s="20"/>
      <c r="F28" s="20"/>
      <c r="G28" s="20"/>
      <c r="H28" s="94"/>
      <c r="I28" s="97"/>
      <c r="J28" s="97"/>
      <c r="K28" s="72" t="str">
        <f t="shared" si="0"/>
        <v>Märgi x-ga üks valikutest!</v>
      </c>
    </row>
    <row r="29" spans="1:11" s="10" customFormat="1" ht="30" x14ac:dyDescent="0.25">
      <c r="A29" s="10">
        <f t="shared" si="1"/>
        <v>20</v>
      </c>
      <c r="B29" s="110"/>
      <c r="C29" s="33" t="s">
        <v>332</v>
      </c>
      <c r="D29" s="20"/>
      <c r="E29" s="20"/>
      <c r="F29" s="20"/>
      <c r="G29" s="20"/>
      <c r="H29" s="94"/>
      <c r="I29" s="97"/>
      <c r="J29" s="97"/>
      <c r="K29" s="72" t="str">
        <f t="shared" si="0"/>
        <v>Märgi x-ga üks valikutest!</v>
      </c>
    </row>
    <row r="30" spans="1:11" s="10" customFormat="1" ht="45" x14ac:dyDescent="0.25">
      <c r="A30" s="10">
        <f t="shared" ref="A30:A42" si="2">A29+1</f>
        <v>21</v>
      </c>
      <c r="B30" s="110"/>
      <c r="C30" s="33" t="s">
        <v>61</v>
      </c>
      <c r="D30" s="20"/>
      <c r="E30" s="20"/>
      <c r="F30" s="20"/>
      <c r="G30" s="20"/>
      <c r="H30" s="94"/>
      <c r="I30" s="97"/>
      <c r="J30" s="97"/>
      <c r="K30" s="72" t="str">
        <f t="shared" si="0"/>
        <v>Märgi x-ga üks valikutest!</v>
      </c>
    </row>
    <row r="31" spans="1:11" s="10" customFormat="1" ht="79.5" customHeight="1" x14ac:dyDescent="0.25">
      <c r="A31" s="10">
        <f t="shared" si="2"/>
        <v>22</v>
      </c>
      <c r="B31" s="6" t="s">
        <v>315</v>
      </c>
      <c r="C31" s="32" t="s">
        <v>316</v>
      </c>
      <c r="D31" s="20"/>
      <c r="E31" s="20"/>
      <c r="F31" s="20"/>
      <c r="G31" s="20"/>
      <c r="H31" s="94"/>
      <c r="I31" s="97"/>
      <c r="J31" s="97"/>
      <c r="K31" s="72" t="str">
        <f t="shared" si="0"/>
        <v>Märgi x-ga üks valikutest!</v>
      </c>
    </row>
    <row r="32" spans="1:11" s="10" customFormat="1" ht="45" x14ac:dyDescent="0.25">
      <c r="A32" s="10">
        <f>A31+1</f>
        <v>23</v>
      </c>
      <c r="B32" s="101" t="s">
        <v>352</v>
      </c>
      <c r="C32" s="32" t="s">
        <v>248</v>
      </c>
      <c r="D32" s="20"/>
      <c r="E32" s="20"/>
      <c r="F32" s="20"/>
      <c r="G32" s="20"/>
      <c r="H32" s="94"/>
      <c r="I32" s="97"/>
      <c r="J32" s="97"/>
      <c r="K32" s="72" t="str">
        <f t="shared" si="0"/>
        <v>Märgi x-ga üks valikutest!</v>
      </c>
    </row>
    <row r="33" spans="1:11" s="10" customFormat="1" ht="45" x14ac:dyDescent="0.25">
      <c r="A33" s="10">
        <f t="shared" si="2"/>
        <v>24</v>
      </c>
      <c r="B33" s="107" t="s">
        <v>53</v>
      </c>
      <c r="C33" s="32" t="s">
        <v>52</v>
      </c>
      <c r="D33" s="20"/>
      <c r="E33" s="20"/>
      <c r="F33" s="20"/>
      <c r="G33" s="20"/>
      <c r="H33" s="94"/>
      <c r="I33" s="97"/>
      <c r="J33" s="97"/>
      <c r="K33" s="72" t="str">
        <f t="shared" si="0"/>
        <v>Märgi x-ga üks valikutest!</v>
      </c>
    </row>
    <row r="34" spans="1:11" s="10" customFormat="1" ht="30" x14ac:dyDescent="0.25">
      <c r="A34" s="10">
        <f t="shared" si="2"/>
        <v>25</v>
      </c>
      <c r="B34" s="107"/>
      <c r="C34" s="33" t="s">
        <v>62</v>
      </c>
      <c r="D34" s="20"/>
      <c r="E34" s="20"/>
      <c r="F34" s="20"/>
      <c r="G34" s="20"/>
      <c r="H34" s="94"/>
      <c r="I34" s="97"/>
      <c r="J34" s="97"/>
      <c r="K34" s="72" t="str">
        <f t="shared" si="0"/>
        <v>Märgi x-ga üks valikutest!</v>
      </c>
    </row>
    <row r="35" spans="1:11" s="10" customFormat="1" ht="14.25" customHeight="1" x14ac:dyDescent="0.25">
      <c r="A35" s="10">
        <f t="shared" si="2"/>
        <v>26</v>
      </c>
      <c r="B35" s="107"/>
      <c r="C35" s="33" t="s">
        <v>63</v>
      </c>
      <c r="D35" s="20"/>
      <c r="E35" s="20"/>
      <c r="F35" s="20"/>
      <c r="G35" s="20"/>
      <c r="H35" s="94"/>
      <c r="I35" s="97"/>
      <c r="J35" s="97"/>
      <c r="K35" s="72" t="str">
        <f t="shared" si="0"/>
        <v>Märgi x-ga üks valikutest!</v>
      </c>
    </row>
    <row r="36" spans="1:11" s="10" customFormat="1" ht="15" customHeight="1" x14ac:dyDescent="0.25">
      <c r="A36" s="10">
        <f t="shared" si="2"/>
        <v>27</v>
      </c>
      <c r="B36" s="107"/>
      <c r="C36" s="33" t="s">
        <v>64</v>
      </c>
      <c r="D36" s="20"/>
      <c r="E36" s="20"/>
      <c r="F36" s="20"/>
      <c r="G36" s="20"/>
      <c r="H36" s="94"/>
      <c r="I36" s="97"/>
      <c r="J36" s="97"/>
      <c r="K36" s="72" t="str">
        <f t="shared" si="0"/>
        <v>Märgi x-ga üks valikutest!</v>
      </c>
    </row>
    <row r="37" spans="1:11" s="10" customFormat="1" x14ac:dyDescent="0.25">
      <c r="A37" s="10">
        <f t="shared" si="2"/>
        <v>28</v>
      </c>
      <c r="B37" s="107"/>
      <c r="C37" s="33" t="s">
        <v>333</v>
      </c>
      <c r="D37" s="20"/>
      <c r="E37" s="20"/>
      <c r="F37" s="20"/>
      <c r="G37" s="20"/>
      <c r="H37" s="94"/>
      <c r="I37" s="97"/>
      <c r="J37" s="97"/>
      <c r="K37" s="72" t="str">
        <f t="shared" si="0"/>
        <v>Märgi x-ga üks valikutest!</v>
      </c>
    </row>
    <row r="38" spans="1:11" s="10" customFormat="1" ht="64.5" customHeight="1" x14ac:dyDescent="0.25">
      <c r="A38" s="10">
        <f t="shared" si="2"/>
        <v>29</v>
      </c>
      <c r="B38" s="107"/>
      <c r="C38" s="33" t="s">
        <v>334</v>
      </c>
      <c r="D38" s="20"/>
      <c r="E38" s="20"/>
      <c r="F38" s="20"/>
      <c r="G38" s="20"/>
      <c r="H38" s="94"/>
      <c r="I38" s="97"/>
      <c r="J38" s="97"/>
      <c r="K38" s="72" t="str">
        <f t="shared" si="0"/>
        <v>Märgi x-ga üks valikutest!</v>
      </c>
    </row>
    <row r="39" spans="1:11" s="10" customFormat="1" ht="30" x14ac:dyDescent="0.25">
      <c r="A39" s="10">
        <f t="shared" si="2"/>
        <v>30</v>
      </c>
      <c r="B39" s="107"/>
      <c r="C39" s="33" t="s">
        <v>65</v>
      </c>
      <c r="D39" s="20"/>
      <c r="E39" s="20"/>
      <c r="F39" s="20"/>
      <c r="G39" s="20"/>
      <c r="H39" s="94"/>
      <c r="I39" s="97"/>
      <c r="J39" s="97"/>
      <c r="K39" s="72" t="str">
        <f t="shared" si="0"/>
        <v>Märgi x-ga üks valikutest!</v>
      </c>
    </row>
    <row r="40" spans="1:11" s="10" customFormat="1" ht="60" customHeight="1" x14ac:dyDescent="0.25">
      <c r="A40" s="10">
        <f t="shared" si="2"/>
        <v>31</v>
      </c>
      <c r="B40" s="107"/>
      <c r="C40" s="33" t="s">
        <v>257</v>
      </c>
      <c r="D40" s="20"/>
      <c r="E40" s="20"/>
      <c r="F40" s="20"/>
      <c r="G40" s="20"/>
      <c r="H40" s="94"/>
      <c r="I40" s="97"/>
      <c r="J40" s="97"/>
      <c r="K40" s="72" t="str">
        <f t="shared" si="0"/>
        <v>Märgi x-ga üks valikutest!</v>
      </c>
    </row>
    <row r="41" spans="1:11" s="10" customFormat="1" ht="93.75" customHeight="1" x14ac:dyDescent="0.25">
      <c r="A41" s="10">
        <f t="shared" si="2"/>
        <v>32</v>
      </c>
      <c r="B41" s="5" t="s">
        <v>66</v>
      </c>
      <c r="C41" s="32" t="s">
        <v>67</v>
      </c>
      <c r="D41" s="20"/>
      <c r="E41" s="20"/>
      <c r="F41" s="20"/>
      <c r="G41" s="20"/>
      <c r="H41" s="94"/>
      <c r="I41" s="97"/>
      <c r="J41" s="97"/>
      <c r="K41" s="72" t="str">
        <f t="shared" si="0"/>
        <v>Märgi x-ga üks valikutest!</v>
      </c>
    </row>
    <row r="42" spans="1:11" s="10" customFormat="1" ht="92.25" customHeight="1" x14ac:dyDescent="0.25">
      <c r="A42" s="10">
        <f t="shared" si="2"/>
        <v>33</v>
      </c>
      <c r="B42" s="6" t="s">
        <v>317</v>
      </c>
      <c r="C42" s="32" t="s">
        <v>318</v>
      </c>
      <c r="D42" s="20"/>
      <c r="E42" s="20"/>
      <c r="F42" s="20"/>
      <c r="G42" s="20"/>
      <c r="H42" s="94"/>
      <c r="I42" s="97"/>
      <c r="J42" s="97"/>
      <c r="K42" s="72" t="str">
        <f t="shared" si="0"/>
        <v>Märgi x-ga üks valikutest!</v>
      </c>
    </row>
    <row r="43" spans="1:11" s="10" customFormat="1" ht="75" x14ac:dyDescent="0.25">
      <c r="A43" s="10">
        <f>A42+1</f>
        <v>34</v>
      </c>
      <c r="B43" s="5" t="s">
        <v>68</v>
      </c>
      <c r="C43" s="32" t="s">
        <v>69</v>
      </c>
      <c r="D43" s="20"/>
      <c r="E43" s="20"/>
      <c r="F43" s="20"/>
      <c r="G43" s="20"/>
      <c r="H43" s="94"/>
      <c r="I43" s="97"/>
      <c r="J43" s="97"/>
      <c r="K43" s="72" t="str">
        <f t="shared" si="0"/>
        <v>Märgi x-ga üks valikutest!</v>
      </c>
    </row>
    <row r="44" spans="1:11" s="10" customFormat="1" x14ac:dyDescent="0.25">
      <c r="A44" s="78"/>
      <c r="B44" s="83" t="s">
        <v>308</v>
      </c>
      <c r="C44" s="88"/>
      <c r="D44" s="85"/>
      <c r="E44" s="85"/>
      <c r="F44" s="85"/>
      <c r="G44" s="85"/>
      <c r="H44" s="96"/>
      <c r="I44" s="97"/>
      <c r="J44" s="97"/>
      <c r="K44" s="72"/>
    </row>
    <row r="45" spans="1:11" s="10" customFormat="1" ht="105" x14ac:dyDescent="0.25">
      <c r="A45" s="10">
        <f>A43+1</f>
        <v>35</v>
      </c>
      <c r="B45" s="5" t="s">
        <v>70</v>
      </c>
      <c r="C45" s="32" t="s">
        <v>71</v>
      </c>
      <c r="D45" s="20"/>
      <c r="E45" s="20"/>
      <c r="F45" s="20"/>
      <c r="G45" s="20"/>
      <c r="H45" s="94"/>
      <c r="I45" s="97"/>
      <c r="J45" s="97"/>
      <c r="K45" s="72" t="str">
        <f>IF(COUNTIF(D45:G45,"X")&lt;&gt;1,"Märgi x-ga üks valikutest!","")</f>
        <v>Märgi x-ga üks valikutest!</v>
      </c>
    </row>
    <row r="46" spans="1:11" s="10" customFormat="1" x14ac:dyDescent="0.25">
      <c r="A46" s="78"/>
      <c r="B46" s="83" t="s">
        <v>72</v>
      </c>
      <c r="C46" s="88"/>
      <c r="D46" s="85"/>
      <c r="E46" s="85"/>
      <c r="F46" s="85"/>
      <c r="G46" s="85"/>
      <c r="H46" s="96"/>
      <c r="I46" s="97"/>
      <c r="J46" s="97"/>
      <c r="K46" s="72"/>
    </row>
    <row r="47" spans="1:11" s="10" customFormat="1" ht="60" x14ac:dyDescent="0.25">
      <c r="A47" s="10">
        <f>A45+1</f>
        <v>36</v>
      </c>
      <c r="B47" s="5" t="s">
        <v>73</v>
      </c>
      <c r="C47" s="32" t="s">
        <v>74</v>
      </c>
      <c r="D47" s="20"/>
      <c r="E47" s="20"/>
      <c r="F47" s="20"/>
      <c r="G47" s="20"/>
      <c r="H47" s="94"/>
      <c r="I47" s="97"/>
      <c r="J47" s="97"/>
      <c r="K47" s="72" t="str">
        <f t="shared" ref="K47:K78" si="3">IF(COUNTIF(D47:G47,"X")&lt;&gt;1,"Märgi x-ga üks valikutest!","")</f>
        <v>Märgi x-ga üks valikutest!</v>
      </c>
    </row>
    <row r="48" spans="1:11" s="10" customFormat="1" ht="75" x14ac:dyDescent="0.25">
      <c r="A48" s="10">
        <f>A47+1</f>
        <v>37</v>
      </c>
      <c r="B48" s="5" t="s">
        <v>75</v>
      </c>
      <c r="C48" s="32" t="s">
        <v>76</v>
      </c>
      <c r="D48" s="20"/>
      <c r="E48" s="20"/>
      <c r="F48" s="20"/>
      <c r="G48" s="20"/>
      <c r="H48" s="94"/>
      <c r="I48" s="97"/>
      <c r="J48" s="97"/>
      <c r="K48" s="72" t="str">
        <f t="shared" si="3"/>
        <v>Märgi x-ga üks valikutest!</v>
      </c>
    </row>
    <row r="49" spans="1:11" s="10" customFormat="1" ht="90" x14ac:dyDescent="0.25">
      <c r="A49" s="10">
        <f>A48+1</f>
        <v>38</v>
      </c>
      <c r="B49" s="5" t="s">
        <v>77</v>
      </c>
      <c r="C49" s="32" t="s">
        <v>78</v>
      </c>
      <c r="D49" s="20"/>
      <c r="E49" s="20"/>
      <c r="F49" s="20"/>
      <c r="G49" s="20"/>
      <c r="H49" s="94"/>
      <c r="I49" s="97"/>
      <c r="J49" s="97"/>
      <c r="K49" s="72" t="str">
        <f t="shared" si="3"/>
        <v>Märgi x-ga üks valikutest!</v>
      </c>
    </row>
    <row r="50" spans="1:11" s="10" customFormat="1" x14ac:dyDescent="0.25">
      <c r="A50" s="10">
        <f>A49+1</f>
        <v>39</v>
      </c>
      <c r="B50" s="107" t="s">
        <v>79</v>
      </c>
      <c r="C50" s="32" t="s">
        <v>80</v>
      </c>
      <c r="D50" s="20"/>
      <c r="E50" s="20"/>
      <c r="F50" s="20"/>
      <c r="G50" s="20"/>
      <c r="H50" s="94"/>
      <c r="I50" s="97"/>
      <c r="J50" s="97"/>
      <c r="K50" s="72" t="str">
        <f t="shared" si="3"/>
        <v>Märgi x-ga üks valikutest!</v>
      </c>
    </row>
    <row r="51" spans="1:11" s="10" customFormat="1" ht="45" x14ac:dyDescent="0.25">
      <c r="A51" s="10">
        <f>A50+1</f>
        <v>40</v>
      </c>
      <c r="B51" s="110"/>
      <c r="C51" s="32" t="s">
        <v>81</v>
      </c>
      <c r="D51" s="20"/>
      <c r="E51" s="20"/>
      <c r="F51" s="20"/>
      <c r="G51" s="20"/>
      <c r="H51" s="94"/>
      <c r="I51" s="97"/>
      <c r="J51" s="97"/>
      <c r="K51" s="72" t="str">
        <f t="shared" si="3"/>
        <v>Märgi x-ga üks valikutest!</v>
      </c>
    </row>
    <row r="52" spans="1:11" s="10" customFormat="1" x14ac:dyDescent="0.25">
      <c r="A52" s="10">
        <f>A51+1</f>
        <v>41</v>
      </c>
      <c r="B52" s="110"/>
      <c r="C52" s="32" t="s">
        <v>82</v>
      </c>
      <c r="D52" s="20"/>
      <c r="E52" s="20"/>
      <c r="F52" s="20"/>
      <c r="G52" s="20"/>
      <c r="H52" s="94"/>
      <c r="I52" s="97"/>
      <c r="J52" s="97"/>
      <c r="K52" s="72" t="str">
        <f t="shared" si="3"/>
        <v>Märgi x-ga üks valikutest!</v>
      </c>
    </row>
    <row r="53" spans="1:11" s="10" customFormat="1" x14ac:dyDescent="0.25">
      <c r="A53" s="10">
        <f t="shared" ref="A53:A95" si="4">A52+1</f>
        <v>42</v>
      </c>
      <c r="B53" s="110"/>
      <c r="C53" s="32" t="s">
        <v>85</v>
      </c>
      <c r="D53" s="20"/>
      <c r="E53" s="20"/>
      <c r="F53" s="20"/>
      <c r="G53" s="20"/>
      <c r="H53" s="94"/>
      <c r="I53" s="97"/>
      <c r="J53" s="97"/>
      <c r="K53" s="72" t="str">
        <f t="shared" si="3"/>
        <v>Märgi x-ga üks valikutest!</v>
      </c>
    </row>
    <row r="54" spans="1:11" s="10" customFormat="1" x14ac:dyDescent="0.25">
      <c r="A54" s="10">
        <f t="shared" si="4"/>
        <v>43</v>
      </c>
      <c r="B54" s="110"/>
      <c r="C54" s="32" t="s">
        <v>84</v>
      </c>
      <c r="D54" s="20"/>
      <c r="E54" s="20"/>
      <c r="F54" s="20"/>
      <c r="G54" s="20"/>
      <c r="H54" s="94"/>
      <c r="I54" s="97"/>
      <c r="J54" s="97"/>
      <c r="K54" s="72" t="str">
        <f t="shared" si="3"/>
        <v>Märgi x-ga üks valikutest!</v>
      </c>
    </row>
    <row r="55" spans="1:11" s="10" customFormat="1" ht="30" x14ac:dyDescent="0.25">
      <c r="A55" s="10">
        <f t="shared" si="4"/>
        <v>44</v>
      </c>
      <c r="B55" s="110"/>
      <c r="C55" s="32" t="s">
        <v>86</v>
      </c>
      <c r="D55" s="20"/>
      <c r="E55" s="20"/>
      <c r="F55" s="20"/>
      <c r="G55" s="20"/>
      <c r="H55" s="94"/>
      <c r="I55" s="97"/>
      <c r="J55" s="97"/>
      <c r="K55" s="72" t="str">
        <f t="shared" si="3"/>
        <v>Märgi x-ga üks valikutest!</v>
      </c>
    </row>
    <row r="56" spans="1:11" s="10" customFormat="1" ht="30" x14ac:dyDescent="0.25">
      <c r="A56" s="10">
        <f t="shared" si="4"/>
        <v>45</v>
      </c>
      <c r="B56" s="110"/>
      <c r="C56" s="32" t="s">
        <v>87</v>
      </c>
      <c r="D56" s="20"/>
      <c r="E56" s="20"/>
      <c r="F56" s="20"/>
      <c r="G56" s="20"/>
      <c r="H56" s="94"/>
      <c r="I56" s="97"/>
      <c r="J56" s="97"/>
      <c r="K56" s="72" t="str">
        <f t="shared" si="3"/>
        <v>Märgi x-ga üks valikutest!</v>
      </c>
    </row>
    <row r="57" spans="1:11" s="10" customFormat="1" ht="17.25" customHeight="1" x14ac:dyDescent="0.25">
      <c r="A57" s="10">
        <f t="shared" si="4"/>
        <v>46</v>
      </c>
      <c r="B57" s="110"/>
      <c r="C57" s="32" t="s">
        <v>88</v>
      </c>
      <c r="D57" s="20"/>
      <c r="E57" s="20"/>
      <c r="F57" s="20"/>
      <c r="G57" s="20"/>
      <c r="H57" s="94"/>
      <c r="I57" s="97"/>
      <c r="J57" s="97"/>
      <c r="K57" s="72" t="str">
        <f t="shared" si="3"/>
        <v>Märgi x-ga üks valikutest!</v>
      </c>
    </row>
    <row r="58" spans="1:11" s="10" customFormat="1" x14ac:dyDescent="0.25">
      <c r="A58" s="10">
        <f t="shared" si="4"/>
        <v>47</v>
      </c>
      <c r="B58" s="110"/>
      <c r="C58" s="32" t="s">
        <v>83</v>
      </c>
      <c r="D58" s="20"/>
      <c r="E58" s="20"/>
      <c r="F58" s="20"/>
      <c r="G58" s="20"/>
      <c r="H58" s="94"/>
      <c r="I58" s="97"/>
      <c r="J58" s="97"/>
      <c r="K58" s="72" t="str">
        <f t="shared" si="3"/>
        <v>Märgi x-ga üks valikutest!</v>
      </c>
    </row>
    <row r="59" spans="1:11" s="10" customFormat="1" ht="30" x14ac:dyDescent="0.25">
      <c r="A59" s="10">
        <f t="shared" si="4"/>
        <v>48</v>
      </c>
      <c r="B59" s="110"/>
      <c r="C59" s="32" t="s">
        <v>89</v>
      </c>
      <c r="D59" s="20"/>
      <c r="E59" s="20"/>
      <c r="F59" s="20"/>
      <c r="G59" s="20"/>
      <c r="H59" s="94"/>
      <c r="I59" s="97"/>
      <c r="J59" s="97"/>
      <c r="K59" s="72" t="str">
        <f t="shared" si="3"/>
        <v>Märgi x-ga üks valikutest!</v>
      </c>
    </row>
    <row r="60" spans="1:11" s="10" customFormat="1" ht="90" x14ac:dyDescent="0.25">
      <c r="A60" s="10">
        <f>A59+1</f>
        <v>49</v>
      </c>
      <c r="B60" s="32" t="s">
        <v>304</v>
      </c>
      <c r="C60" s="32" t="s">
        <v>305</v>
      </c>
      <c r="D60" s="20"/>
      <c r="E60" s="20"/>
      <c r="F60" s="20"/>
      <c r="G60" s="20"/>
      <c r="H60" s="94"/>
      <c r="I60" s="97"/>
      <c r="J60" s="97"/>
      <c r="K60" s="72" t="str">
        <f t="shared" si="3"/>
        <v>Märgi x-ga üks valikutest!</v>
      </c>
    </row>
    <row r="61" spans="1:11" s="10" customFormat="1" ht="30" x14ac:dyDescent="0.25">
      <c r="A61" s="10">
        <f t="shared" si="4"/>
        <v>50</v>
      </c>
      <c r="B61" s="32" t="s">
        <v>304</v>
      </c>
      <c r="C61" s="32" t="s">
        <v>91</v>
      </c>
      <c r="D61" s="20"/>
      <c r="E61" s="20"/>
      <c r="F61" s="20"/>
      <c r="G61" s="20"/>
      <c r="H61" s="94"/>
      <c r="I61" s="97"/>
      <c r="J61" s="97"/>
      <c r="K61" s="72" t="str">
        <f t="shared" si="3"/>
        <v>Märgi x-ga üks valikutest!</v>
      </c>
    </row>
    <row r="62" spans="1:11" s="10" customFormat="1" ht="30" x14ac:dyDescent="0.25">
      <c r="A62" s="10">
        <f t="shared" si="4"/>
        <v>51</v>
      </c>
      <c r="B62" s="32" t="s">
        <v>304</v>
      </c>
      <c r="C62" s="32" t="s">
        <v>328</v>
      </c>
      <c r="D62" s="20"/>
      <c r="E62" s="20"/>
      <c r="F62" s="20"/>
      <c r="G62" s="20"/>
      <c r="H62" s="94"/>
      <c r="I62" s="97"/>
      <c r="J62" s="97"/>
      <c r="K62" s="72" t="str">
        <f t="shared" si="3"/>
        <v>Märgi x-ga üks valikutest!</v>
      </c>
    </row>
    <row r="63" spans="1:11" s="10" customFormat="1" ht="45" x14ac:dyDescent="0.25">
      <c r="A63" s="10">
        <f t="shared" si="4"/>
        <v>52</v>
      </c>
      <c r="B63" s="107" t="s">
        <v>344</v>
      </c>
      <c r="C63" s="32" t="s">
        <v>93</v>
      </c>
      <c r="D63" s="20"/>
      <c r="E63" s="20"/>
      <c r="F63" s="20"/>
      <c r="G63" s="20"/>
      <c r="H63" s="94"/>
      <c r="I63" s="97"/>
      <c r="J63" s="97"/>
      <c r="K63" s="72" t="str">
        <f t="shared" si="3"/>
        <v>Märgi x-ga üks valikutest!</v>
      </c>
    </row>
    <row r="64" spans="1:11" s="10" customFormat="1" ht="45" x14ac:dyDescent="0.25">
      <c r="A64" s="10">
        <f t="shared" si="4"/>
        <v>53</v>
      </c>
      <c r="B64" s="110"/>
      <c r="C64" s="32" t="s">
        <v>94</v>
      </c>
      <c r="D64" s="20"/>
      <c r="E64" s="20"/>
      <c r="F64" s="20"/>
      <c r="G64" s="20"/>
      <c r="H64" s="94"/>
      <c r="I64" s="97"/>
      <c r="J64" s="97"/>
      <c r="K64" s="72" t="str">
        <f t="shared" si="3"/>
        <v>Märgi x-ga üks valikutest!</v>
      </c>
    </row>
    <row r="65" spans="1:11" s="10" customFormat="1" ht="30" x14ac:dyDescent="0.25">
      <c r="A65" s="10">
        <f t="shared" si="4"/>
        <v>54</v>
      </c>
      <c r="B65" s="110"/>
      <c r="C65" s="32" t="s">
        <v>95</v>
      </c>
      <c r="D65" s="20"/>
      <c r="E65" s="20"/>
      <c r="F65" s="20"/>
      <c r="G65" s="20"/>
      <c r="H65" s="94"/>
      <c r="I65" s="97"/>
      <c r="J65" s="97"/>
      <c r="K65" s="72" t="str">
        <f t="shared" si="3"/>
        <v>Märgi x-ga üks valikutest!</v>
      </c>
    </row>
    <row r="66" spans="1:11" s="10" customFormat="1" ht="60" x14ac:dyDescent="0.25">
      <c r="A66" s="10">
        <f t="shared" si="4"/>
        <v>55</v>
      </c>
      <c r="B66" s="110"/>
      <c r="C66" s="32" t="s">
        <v>96</v>
      </c>
      <c r="D66" s="20"/>
      <c r="E66" s="20"/>
      <c r="F66" s="20"/>
      <c r="G66" s="20"/>
      <c r="H66" s="94"/>
      <c r="I66" s="97"/>
      <c r="J66" s="97"/>
      <c r="K66" s="72" t="str">
        <f t="shared" si="3"/>
        <v>Märgi x-ga üks valikutest!</v>
      </c>
    </row>
    <row r="67" spans="1:11" s="10" customFormat="1" ht="30" x14ac:dyDescent="0.25">
      <c r="A67" s="10">
        <f t="shared" si="4"/>
        <v>56</v>
      </c>
      <c r="B67" s="110"/>
      <c r="C67" s="32" t="s">
        <v>98</v>
      </c>
      <c r="D67" s="20"/>
      <c r="E67" s="20"/>
      <c r="F67" s="20"/>
      <c r="G67" s="20"/>
      <c r="H67" s="94"/>
      <c r="I67" s="97"/>
      <c r="J67" s="97"/>
      <c r="K67" s="72" t="str">
        <f t="shared" si="3"/>
        <v>Märgi x-ga üks valikutest!</v>
      </c>
    </row>
    <row r="68" spans="1:11" s="10" customFormat="1" ht="49.5" customHeight="1" x14ac:dyDescent="0.25">
      <c r="A68" s="10">
        <f t="shared" si="4"/>
        <v>57</v>
      </c>
      <c r="B68" s="110"/>
      <c r="C68" s="32" t="s">
        <v>99</v>
      </c>
      <c r="D68" s="20"/>
      <c r="E68" s="20"/>
      <c r="F68" s="20"/>
      <c r="G68" s="20"/>
      <c r="H68" s="94"/>
      <c r="I68" s="97"/>
      <c r="J68" s="97"/>
      <c r="K68" s="72" t="str">
        <f t="shared" si="3"/>
        <v>Märgi x-ga üks valikutest!</v>
      </c>
    </row>
    <row r="69" spans="1:11" s="10" customFormat="1" ht="30" x14ac:dyDescent="0.25">
      <c r="A69" s="10">
        <f t="shared" si="4"/>
        <v>58</v>
      </c>
      <c r="B69" s="110"/>
      <c r="C69" s="32" t="s">
        <v>100</v>
      </c>
      <c r="D69" s="20"/>
      <c r="E69" s="20"/>
      <c r="F69" s="20"/>
      <c r="G69" s="20"/>
      <c r="H69" s="94"/>
      <c r="I69" s="97"/>
      <c r="J69" s="97"/>
      <c r="K69" s="72" t="str">
        <f t="shared" si="3"/>
        <v>Märgi x-ga üks valikutest!</v>
      </c>
    </row>
    <row r="70" spans="1:11" s="10" customFormat="1" ht="30" x14ac:dyDescent="0.25">
      <c r="A70" s="10">
        <f t="shared" si="4"/>
        <v>59</v>
      </c>
      <c r="B70" s="110"/>
      <c r="C70" s="32" t="s">
        <v>101</v>
      </c>
      <c r="D70" s="20"/>
      <c r="E70" s="20"/>
      <c r="F70" s="20"/>
      <c r="G70" s="20"/>
      <c r="H70" s="94"/>
      <c r="I70" s="97"/>
      <c r="J70" s="97"/>
      <c r="K70" s="72" t="str">
        <f t="shared" si="3"/>
        <v>Märgi x-ga üks valikutest!</v>
      </c>
    </row>
    <row r="71" spans="1:11" s="10" customFormat="1" ht="30" x14ac:dyDescent="0.25">
      <c r="A71" s="10">
        <f t="shared" si="4"/>
        <v>60</v>
      </c>
      <c r="B71" s="110"/>
      <c r="C71" s="32" t="s">
        <v>102</v>
      </c>
      <c r="D71" s="20"/>
      <c r="E71" s="20"/>
      <c r="F71" s="20"/>
      <c r="G71" s="20"/>
      <c r="H71" s="94"/>
      <c r="I71" s="97"/>
      <c r="J71" s="97"/>
      <c r="K71" s="72" t="str">
        <f t="shared" si="3"/>
        <v>Märgi x-ga üks valikutest!</v>
      </c>
    </row>
    <row r="72" spans="1:11" s="10" customFormat="1" ht="46.5" customHeight="1" x14ac:dyDescent="0.25">
      <c r="A72" s="10">
        <f t="shared" si="4"/>
        <v>61</v>
      </c>
      <c r="B72" s="110"/>
      <c r="C72" s="32" t="s">
        <v>103</v>
      </c>
      <c r="D72" s="20"/>
      <c r="E72" s="20"/>
      <c r="F72" s="20"/>
      <c r="G72" s="20"/>
      <c r="H72" s="94"/>
      <c r="I72" s="97"/>
      <c r="J72" s="97"/>
      <c r="K72" s="72" t="str">
        <f t="shared" si="3"/>
        <v>Märgi x-ga üks valikutest!</v>
      </c>
    </row>
    <row r="73" spans="1:11" s="10" customFormat="1" ht="30" x14ac:dyDescent="0.25">
      <c r="A73" s="10">
        <f t="shared" si="4"/>
        <v>62</v>
      </c>
      <c r="B73" s="110"/>
      <c r="C73" s="32" t="s">
        <v>97</v>
      </c>
      <c r="D73" s="20"/>
      <c r="E73" s="20"/>
      <c r="F73" s="20"/>
      <c r="G73" s="20"/>
      <c r="H73" s="94"/>
      <c r="I73" s="97"/>
      <c r="J73" s="97"/>
      <c r="K73" s="72" t="str">
        <f t="shared" si="3"/>
        <v>Märgi x-ga üks valikutest!</v>
      </c>
    </row>
    <row r="74" spans="1:11" s="10" customFormat="1" ht="30" x14ac:dyDescent="0.25">
      <c r="A74" s="10">
        <f t="shared" si="4"/>
        <v>63</v>
      </c>
      <c r="B74" s="110"/>
      <c r="C74" s="32" t="s">
        <v>104</v>
      </c>
      <c r="D74" s="20"/>
      <c r="E74" s="20"/>
      <c r="F74" s="20"/>
      <c r="G74" s="20"/>
      <c r="H74" s="94"/>
      <c r="I74" s="97"/>
      <c r="J74" s="97"/>
      <c r="K74" s="72" t="str">
        <f t="shared" si="3"/>
        <v>Märgi x-ga üks valikutest!</v>
      </c>
    </row>
    <row r="75" spans="1:11" s="10" customFormat="1" ht="75" x14ac:dyDescent="0.25">
      <c r="A75" s="10">
        <f t="shared" si="4"/>
        <v>64</v>
      </c>
      <c r="B75" s="110"/>
      <c r="C75" s="32" t="s">
        <v>105</v>
      </c>
      <c r="D75" s="20"/>
      <c r="E75" s="20"/>
      <c r="F75" s="20"/>
      <c r="G75" s="20"/>
      <c r="H75" s="94"/>
      <c r="I75" s="97"/>
      <c r="J75" s="97"/>
      <c r="K75" s="72" t="str">
        <f t="shared" si="3"/>
        <v>Märgi x-ga üks valikutest!</v>
      </c>
    </row>
    <row r="76" spans="1:11" s="10" customFormat="1" ht="74.25" customHeight="1" x14ac:dyDescent="0.25">
      <c r="A76" s="10">
        <f t="shared" si="4"/>
        <v>65</v>
      </c>
      <c r="B76" s="110"/>
      <c r="C76" s="32" t="s">
        <v>108</v>
      </c>
      <c r="D76" s="20"/>
      <c r="E76" s="20"/>
      <c r="F76" s="20"/>
      <c r="G76" s="20"/>
      <c r="H76" s="94"/>
      <c r="I76" s="97"/>
      <c r="J76" s="97"/>
      <c r="K76" s="72" t="str">
        <f t="shared" si="3"/>
        <v>Märgi x-ga üks valikutest!</v>
      </c>
    </row>
    <row r="77" spans="1:11" s="10" customFormat="1" ht="30" x14ac:dyDescent="0.25">
      <c r="A77" s="10">
        <f t="shared" si="4"/>
        <v>66</v>
      </c>
      <c r="B77" s="110"/>
      <c r="C77" s="32" t="s">
        <v>335</v>
      </c>
      <c r="D77" s="20"/>
      <c r="E77" s="20"/>
      <c r="F77" s="20"/>
      <c r="G77" s="20"/>
      <c r="H77" s="94"/>
      <c r="I77" s="97"/>
      <c r="J77" s="97"/>
      <c r="K77" s="72" t="str">
        <f t="shared" si="3"/>
        <v>Märgi x-ga üks valikutest!</v>
      </c>
    </row>
    <row r="78" spans="1:11" s="10" customFormat="1" ht="45" x14ac:dyDescent="0.25">
      <c r="A78" s="10">
        <f t="shared" si="4"/>
        <v>67</v>
      </c>
      <c r="B78" s="110"/>
      <c r="C78" s="32" t="s">
        <v>106</v>
      </c>
      <c r="D78" s="20"/>
      <c r="E78" s="20"/>
      <c r="F78" s="20"/>
      <c r="G78" s="20"/>
      <c r="H78" s="94"/>
      <c r="I78" s="97"/>
      <c r="J78" s="97"/>
      <c r="K78" s="72" t="str">
        <f t="shared" si="3"/>
        <v>Märgi x-ga üks valikutest!</v>
      </c>
    </row>
    <row r="79" spans="1:11" s="10" customFormat="1" ht="75" x14ac:dyDescent="0.25">
      <c r="A79" s="10">
        <f t="shared" si="4"/>
        <v>68</v>
      </c>
      <c r="B79" s="110"/>
      <c r="C79" s="32" t="s">
        <v>107</v>
      </c>
      <c r="D79" s="20"/>
      <c r="E79" s="20"/>
      <c r="F79" s="20"/>
      <c r="G79" s="20"/>
      <c r="H79" s="94"/>
      <c r="I79" s="97"/>
      <c r="J79" s="97"/>
      <c r="K79" s="72" t="str">
        <f t="shared" ref="K79:K96" si="5">IF(COUNTIF(D79:G79,"X")&lt;&gt;1,"Märgi x-ga üks valikutest!","")</f>
        <v>Märgi x-ga üks valikutest!</v>
      </c>
    </row>
    <row r="80" spans="1:11" s="10" customFormat="1" ht="60" x14ac:dyDescent="0.25">
      <c r="A80" s="10">
        <f t="shared" si="4"/>
        <v>69</v>
      </c>
      <c r="B80" s="5" t="s">
        <v>110</v>
      </c>
      <c r="C80" s="32" t="s">
        <v>109</v>
      </c>
      <c r="D80" s="20"/>
      <c r="E80" s="20"/>
      <c r="F80" s="20"/>
      <c r="G80" s="20"/>
      <c r="H80" s="94"/>
      <c r="I80" s="97"/>
      <c r="J80" s="97"/>
      <c r="K80" s="72" t="str">
        <f t="shared" si="5"/>
        <v>Märgi x-ga üks valikutest!</v>
      </c>
    </row>
    <row r="81" spans="1:11" s="10" customFormat="1" ht="79.5" customHeight="1" x14ac:dyDescent="0.25">
      <c r="A81" s="10">
        <f>A80+1</f>
        <v>70</v>
      </c>
      <c r="B81" s="30" t="s">
        <v>111</v>
      </c>
      <c r="C81" s="32" t="s">
        <v>114</v>
      </c>
      <c r="D81" s="20"/>
      <c r="E81" s="20"/>
      <c r="F81" s="20"/>
      <c r="G81" s="20"/>
      <c r="H81" s="94"/>
      <c r="I81" s="97"/>
      <c r="J81" s="97"/>
      <c r="K81" s="72" t="str">
        <f t="shared" si="5"/>
        <v>Märgi x-ga üks valikutest!</v>
      </c>
    </row>
    <row r="82" spans="1:11" s="10" customFormat="1" ht="109.5" customHeight="1" x14ac:dyDescent="0.25">
      <c r="A82" s="10">
        <f>A81+1</f>
        <v>71</v>
      </c>
      <c r="B82" s="6" t="s">
        <v>116</v>
      </c>
      <c r="C82" s="32" t="s">
        <v>319</v>
      </c>
      <c r="D82" s="20"/>
      <c r="E82" s="20"/>
      <c r="F82" s="20"/>
      <c r="G82" s="20"/>
      <c r="H82" s="94"/>
      <c r="I82" s="97"/>
      <c r="J82" s="97"/>
      <c r="K82" s="72" t="str">
        <f t="shared" si="5"/>
        <v>Märgi x-ga üks valikutest!</v>
      </c>
    </row>
    <row r="83" spans="1:11" s="10" customFormat="1" ht="45" x14ac:dyDescent="0.25">
      <c r="A83" s="10">
        <f>A82+1</f>
        <v>72</v>
      </c>
      <c r="B83" s="107" t="s">
        <v>115</v>
      </c>
      <c r="C83" s="32" t="s">
        <v>112</v>
      </c>
      <c r="D83" s="20"/>
      <c r="E83" s="20"/>
      <c r="F83" s="20"/>
      <c r="G83" s="20"/>
      <c r="H83" s="94"/>
      <c r="I83" s="97"/>
      <c r="J83" s="97"/>
      <c r="K83" s="72" t="str">
        <f t="shared" si="5"/>
        <v>Märgi x-ga üks valikutest!</v>
      </c>
    </row>
    <row r="84" spans="1:11" s="10" customFormat="1" ht="63" customHeight="1" x14ac:dyDescent="0.25">
      <c r="A84" s="10">
        <f t="shared" si="4"/>
        <v>73</v>
      </c>
      <c r="B84" s="110"/>
      <c r="C84" s="32" t="s">
        <v>340</v>
      </c>
      <c r="D84" s="20"/>
      <c r="E84" s="20"/>
      <c r="F84" s="20"/>
      <c r="G84" s="20"/>
      <c r="H84" s="94"/>
      <c r="I84" s="97"/>
      <c r="J84" s="97"/>
      <c r="K84" s="72" t="str">
        <f t="shared" si="5"/>
        <v>Märgi x-ga üks valikutest!</v>
      </c>
    </row>
    <row r="85" spans="1:11" s="10" customFormat="1" ht="30" x14ac:dyDescent="0.25">
      <c r="A85" s="10">
        <f t="shared" si="4"/>
        <v>74</v>
      </c>
      <c r="B85" s="110"/>
      <c r="C85" s="32" t="s">
        <v>113</v>
      </c>
      <c r="D85" s="20"/>
      <c r="E85" s="20"/>
      <c r="F85" s="20"/>
      <c r="G85" s="20"/>
      <c r="H85" s="94"/>
      <c r="I85" s="97"/>
      <c r="J85" s="97"/>
      <c r="K85" s="72" t="str">
        <f t="shared" si="5"/>
        <v>Märgi x-ga üks valikutest!</v>
      </c>
    </row>
    <row r="86" spans="1:11" s="10" customFormat="1" ht="78" customHeight="1" x14ac:dyDescent="0.25">
      <c r="A86" s="10">
        <f t="shared" si="4"/>
        <v>75</v>
      </c>
      <c r="B86" s="110"/>
      <c r="C86" s="32" t="s">
        <v>341</v>
      </c>
      <c r="D86" s="20"/>
      <c r="E86" s="20"/>
      <c r="F86" s="20"/>
      <c r="G86" s="20"/>
      <c r="H86" s="94"/>
      <c r="I86" s="97"/>
      <c r="J86" s="97"/>
      <c r="K86" s="72" t="str">
        <f t="shared" si="5"/>
        <v>Märgi x-ga üks valikutest!</v>
      </c>
    </row>
    <row r="87" spans="1:11" s="10" customFormat="1" ht="105" x14ac:dyDescent="0.25">
      <c r="A87" s="10">
        <f t="shared" si="4"/>
        <v>76</v>
      </c>
      <c r="B87" s="110"/>
      <c r="C87" s="32" t="s">
        <v>342</v>
      </c>
      <c r="D87" s="20"/>
      <c r="E87" s="20"/>
      <c r="F87" s="20"/>
      <c r="G87" s="20"/>
      <c r="H87" s="94"/>
      <c r="I87" s="97"/>
      <c r="J87" s="97"/>
      <c r="K87" s="72" t="str">
        <f t="shared" si="5"/>
        <v>Märgi x-ga üks valikutest!</v>
      </c>
    </row>
    <row r="88" spans="1:11" s="10" customFormat="1" ht="139.5" customHeight="1" x14ac:dyDescent="0.25">
      <c r="A88" s="10">
        <f t="shared" si="4"/>
        <v>77</v>
      </c>
      <c r="B88" s="5" t="s">
        <v>117</v>
      </c>
      <c r="C88" s="32" t="s">
        <v>258</v>
      </c>
      <c r="D88" s="20"/>
      <c r="E88" s="20"/>
      <c r="F88" s="20"/>
      <c r="G88" s="20"/>
      <c r="H88" s="94"/>
      <c r="I88" s="97"/>
      <c r="J88" s="97"/>
      <c r="K88" s="72" t="str">
        <f t="shared" si="5"/>
        <v>Märgi x-ga üks valikutest!</v>
      </c>
    </row>
    <row r="89" spans="1:11" s="10" customFormat="1" ht="60" x14ac:dyDescent="0.25">
      <c r="A89" s="10">
        <f t="shared" si="4"/>
        <v>78</v>
      </c>
      <c r="B89" s="107" t="s">
        <v>118</v>
      </c>
      <c r="C89" s="32" t="s">
        <v>119</v>
      </c>
      <c r="D89" s="20"/>
      <c r="E89" s="20"/>
      <c r="F89" s="20"/>
      <c r="G89" s="20"/>
      <c r="H89" s="94"/>
      <c r="I89" s="97"/>
      <c r="J89" s="97"/>
      <c r="K89" s="72" t="str">
        <f t="shared" si="5"/>
        <v>Märgi x-ga üks valikutest!</v>
      </c>
    </row>
    <row r="90" spans="1:11" s="10" customFormat="1" ht="112.5" customHeight="1" x14ac:dyDescent="0.25">
      <c r="A90" s="10">
        <f t="shared" si="4"/>
        <v>79</v>
      </c>
      <c r="B90" s="110"/>
      <c r="C90" s="32" t="s">
        <v>121</v>
      </c>
      <c r="D90" s="20"/>
      <c r="E90" s="20"/>
      <c r="F90" s="20"/>
      <c r="G90" s="20"/>
      <c r="H90" s="94"/>
      <c r="I90" s="97"/>
      <c r="J90" s="97"/>
      <c r="K90" s="72" t="str">
        <f t="shared" si="5"/>
        <v>Märgi x-ga üks valikutest!</v>
      </c>
    </row>
    <row r="91" spans="1:11" s="10" customFormat="1" ht="109.5" customHeight="1" x14ac:dyDescent="0.25">
      <c r="A91" s="10">
        <f t="shared" si="4"/>
        <v>80</v>
      </c>
      <c r="B91" s="110"/>
      <c r="C91" s="32" t="s">
        <v>343</v>
      </c>
      <c r="D91" s="20"/>
      <c r="E91" s="20"/>
      <c r="F91" s="20"/>
      <c r="G91" s="20"/>
      <c r="H91" s="94"/>
      <c r="I91" s="97"/>
      <c r="J91" s="97"/>
      <c r="K91" s="72" t="str">
        <f t="shared" si="5"/>
        <v>Märgi x-ga üks valikutest!</v>
      </c>
    </row>
    <row r="92" spans="1:11" s="10" customFormat="1" ht="45" x14ac:dyDescent="0.25">
      <c r="A92" s="10">
        <f>A91+1</f>
        <v>81</v>
      </c>
      <c r="B92" s="110"/>
      <c r="C92" s="32" t="s">
        <v>120</v>
      </c>
      <c r="D92" s="20"/>
      <c r="E92" s="20"/>
      <c r="F92" s="20"/>
      <c r="G92" s="20"/>
      <c r="H92" s="94"/>
      <c r="I92" s="97"/>
      <c r="J92" s="97"/>
      <c r="K92" s="72" t="str">
        <f t="shared" si="5"/>
        <v>Märgi x-ga üks valikutest!</v>
      </c>
    </row>
    <row r="93" spans="1:11" s="10" customFormat="1" ht="143.25" customHeight="1" x14ac:dyDescent="0.25">
      <c r="A93" s="10">
        <f t="shared" si="4"/>
        <v>82</v>
      </c>
      <c r="B93" s="5" t="s">
        <v>122</v>
      </c>
      <c r="C93" s="32" t="s">
        <v>299</v>
      </c>
      <c r="D93" s="20"/>
      <c r="E93" s="20"/>
      <c r="F93" s="20"/>
      <c r="G93" s="20"/>
      <c r="H93" s="94"/>
      <c r="I93" s="97"/>
      <c r="J93" s="97"/>
      <c r="K93" s="72" t="str">
        <f t="shared" si="5"/>
        <v>Märgi x-ga üks valikutest!</v>
      </c>
    </row>
    <row r="94" spans="1:11" s="10" customFormat="1" ht="60" x14ac:dyDescent="0.25">
      <c r="A94" s="10">
        <f t="shared" si="4"/>
        <v>83</v>
      </c>
      <c r="B94" s="5" t="s">
        <v>123</v>
      </c>
      <c r="C94" s="32" t="s">
        <v>259</v>
      </c>
      <c r="D94" s="20"/>
      <c r="E94" s="20"/>
      <c r="F94" s="20"/>
      <c r="G94" s="20"/>
      <c r="H94" s="94"/>
      <c r="I94" s="97"/>
      <c r="J94" s="97"/>
      <c r="K94" s="72" t="str">
        <f t="shared" si="5"/>
        <v>Märgi x-ga üks valikutest!</v>
      </c>
    </row>
    <row r="95" spans="1:11" s="10" customFormat="1" ht="111.75" customHeight="1" x14ac:dyDescent="0.25">
      <c r="A95" s="10">
        <f t="shared" si="4"/>
        <v>84</v>
      </c>
      <c r="B95" s="5" t="s">
        <v>124</v>
      </c>
      <c r="C95" s="32" t="s">
        <v>320</v>
      </c>
      <c r="D95" s="20"/>
      <c r="E95" s="20"/>
      <c r="F95" s="20"/>
      <c r="G95" s="20"/>
      <c r="H95" s="94"/>
      <c r="I95" s="97"/>
      <c r="J95" s="97"/>
      <c r="K95" s="72" t="str">
        <f t="shared" si="5"/>
        <v>Märgi x-ga üks valikutest!</v>
      </c>
    </row>
    <row r="96" spans="1:11" s="10" customFormat="1" ht="105" x14ac:dyDescent="0.25">
      <c r="A96" s="10">
        <f>A95+1</f>
        <v>85</v>
      </c>
      <c r="B96" s="5" t="s">
        <v>301</v>
      </c>
      <c r="C96" s="32" t="s">
        <v>312</v>
      </c>
      <c r="D96" s="20"/>
      <c r="E96" s="20"/>
      <c r="F96" s="20"/>
      <c r="G96" s="20"/>
      <c r="H96" s="94"/>
      <c r="I96" s="97"/>
      <c r="J96" s="97"/>
      <c r="K96" s="72" t="str">
        <f t="shared" si="5"/>
        <v>Märgi x-ga üks valikutest!</v>
      </c>
    </row>
    <row r="97" spans="1:11" s="10" customFormat="1" x14ac:dyDescent="0.25">
      <c r="A97" s="78"/>
      <c r="B97" s="79" t="s">
        <v>125</v>
      </c>
      <c r="C97" s="80"/>
      <c r="D97" s="81"/>
      <c r="E97" s="81"/>
      <c r="F97" s="81"/>
      <c r="G97" s="81"/>
      <c r="H97" s="95"/>
      <c r="I97" s="97"/>
      <c r="J97" s="97"/>
      <c r="K97" s="72"/>
    </row>
    <row r="98" spans="1:11" s="10" customFormat="1" ht="90" x14ac:dyDescent="0.25">
      <c r="A98" s="10">
        <f>A96+1</f>
        <v>86</v>
      </c>
      <c r="B98" s="5" t="s">
        <v>126</v>
      </c>
      <c r="C98" s="32" t="s">
        <v>127</v>
      </c>
      <c r="D98" s="20"/>
      <c r="E98" s="20"/>
      <c r="F98" s="20"/>
      <c r="G98" s="20"/>
      <c r="H98" s="94"/>
      <c r="I98" s="97"/>
      <c r="J98" s="97"/>
      <c r="K98" s="72" t="str">
        <f>IF(COUNTIF(D98:G98,"X")&lt;&gt;1,"Märgi x-ga üks valikutest!","")</f>
        <v>Märgi x-ga üks valikutest!</v>
      </c>
    </row>
    <row r="99" spans="1:11" s="10" customFormat="1" ht="192.75" customHeight="1" x14ac:dyDescent="0.25">
      <c r="A99" s="10">
        <f>A98+1</f>
        <v>87</v>
      </c>
      <c r="B99" s="5" t="s">
        <v>128</v>
      </c>
      <c r="C99" s="32" t="s">
        <v>321</v>
      </c>
      <c r="D99" s="20"/>
      <c r="E99" s="20"/>
      <c r="F99" s="20"/>
      <c r="G99" s="20"/>
      <c r="H99" s="94"/>
      <c r="I99" s="97"/>
      <c r="J99" s="97"/>
      <c r="K99" s="72" t="str">
        <f>IF(COUNTIF(D99:G99,"X")&lt;&gt;1,"Märgi x-ga üks valikutest!","")</f>
        <v>Märgi x-ga üks valikutest!</v>
      </c>
    </row>
    <row r="100" spans="1:11" s="10" customFormat="1" ht="161.25" customHeight="1" x14ac:dyDescent="0.25">
      <c r="A100" s="10">
        <f>A99+1</f>
        <v>88</v>
      </c>
      <c r="B100" s="5" t="s">
        <v>130</v>
      </c>
      <c r="C100" s="32" t="s">
        <v>322</v>
      </c>
      <c r="D100" s="20"/>
      <c r="E100" s="20"/>
      <c r="F100" s="20"/>
      <c r="G100" s="20"/>
      <c r="H100" s="94"/>
      <c r="I100" s="97"/>
      <c r="J100" s="97"/>
      <c r="K100" s="72" t="str">
        <f>IF(COUNTIF(D100:G100,"X")&lt;&gt;1,"Märgi x-ga üks valikutest!","")</f>
        <v>Märgi x-ga üks valikutest!</v>
      </c>
    </row>
    <row r="101" spans="1:11" s="10" customFormat="1" ht="21" customHeight="1" x14ac:dyDescent="0.25">
      <c r="A101" s="78"/>
      <c r="B101" s="79" t="s">
        <v>131</v>
      </c>
      <c r="C101" s="88"/>
      <c r="D101" s="81"/>
      <c r="E101" s="81"/>
      <c r="F101" s="81"/>
      <c r="G101" s="81"/>
      <c r="H101" s="95"/>
      <c r="I101" s="97"/>
      <c r="J101" s="97"/>
    </row>
    <row r="102" spans="1:11" s="10" customFormat="1" ht="146.25" customHeight="1" x14ac:dyDescent="0.25">
      <c r="A102" s="10">
        <f>A100+1</f>
        <v>89</v>
      </c>
      <c r="B102" s="119" t="s">
        <v>351</v>
      </c>
      <c r="C102" s="32" t="s">
        <v>323</v>
      </c>
      <c r="D102" s="20"/>
      <c r="E102" s="20"/>
      <c r="F102" s="20"/>
      <c r="G102" s="20"/>
      <c r="H102" s="94"/>
      <c r="I102" s="97"/>
      <c r="J102" s="97"/>
      <c r="K102" s="72" t="str">
        <f>IF(COUNTIF(D102:G102,"X")&lt;&gt;1,"Märgi x-ga üks valikutest!","")</f>
        <v>Märgi x-ga üks valikutest!</v>
      </c>
    </row>
    <row r="103" spans="1:11" s="10" customFormat="1" ht="46.5" customHeight="1" x14ac:dyDescent="0.25">
      <c r="A103" s="10">
        <f>A102+1</f>
        <v>90</v>
      </c>
      <c r="B103" s="112" t="s">
        <v>132</v>
      </c>
      <c r="C103" s="32" t="s">
        <v>133</v>
      </c>
      <c r="D103" s="20"/>
      <c r="E103" s="20"/>
      <c r="F103" s="20"/>
      <c r="G103" s="20"/>
      <c r="H103" s="94"/>
      <c r="I103" s="97"/>
      <c r="J103" s="97"/>
      <c r="K103" s="72" t="str">
        <f>IF(COUNTIF(D103:G103,"X")&lt;&gt;1,"Märgi x-ga üks valikutest!","")</f>
        <v>Märgi x-ga üks valikutest!</v>
      </c>
    </row>
    <row r="104" spans="1:11" s="10" customFormat="1" ht="46.5" customHeight="1" x14ac:dyDescent="0.25">
      <c r="A104" s="10">
        <f t="shared" ref="A104:A115" si="6">A103+1</f>
        <v>91</v>
      </c>
      <c r="B104" s="111"/>
      <c r="C104" s="32" t="s">
        <v>134</v>
      </c>
      <c r="D104" s="20"/>
      <c r="E104" s="20"/>
      <c r="F104" s="20"/>
      <c r="G104" s="20"/>
      <c r="H104" s="94"/>
      <c r="I104" s="97"/>
      <c r="J104" s="97"/>
      <c r="K104" s="72" t="str">
        <f>IF(COUNTIF(D104:G104,"X")&lt;&gt;1,"Märgi x-ga üks valikutest!","")</f>
        <v>Märgi x-ga üks valikutest!</v>
      </c>
    </row>
    <row r="105" spans="1:11" s="10" customFormat="1" ht="45" customHeight="1" x14ac:dyDescent="0.25">
      <c r="A105" s="10">
        <f t="shared" si="6"/>
        <v>92</v>
      </c>
      <c r="B105" s="111"/>
      <c r="C105" s="32" t="s">
        <v>135</v>
      </c>
      <c r="D105" s="20"/>
      <c r="E105" s="20"/>
      <c r="F105" s="20"/>
      <c r="G105" s="20"/>
      <c r="H105" s="94"/>
      <c r="I105" s="97"/>
      <c r="J105" s="97"/>
      <c r="K105" s="72" t="str">
        <f>IF(COUNTIF(D105:G105,"X")&lt;&gt;1,"Märgi x-ga üks valikutest!","")</f>
        <v>Märgi x-ga üks valikutest!</v>
      </c>
    </row>
    <row r="106" spans="1:11" s="10" customFormat="1" ht="45.75" customHeight="1" x14ac:dyDescent="0.25">
      <c r="A106" s="10">
        <f t="shared" si="6"/>
        <v>93</v>
      </c>
      <c r="B106" s="111"/>
      <c r="C106" s="32" t="s">
        <v>136</v>
      </c>
      <c r="D106" s="20"/>
      <c r="E106" s="20"/>
      <c r="F106" s="20"/>
      <c r="G106" s="20"/>
      <c r="H106" s="94"/>
      <c r="I106" s="97"/>
      <c r="J106" s="97"/>
      <c r="K106" s="72" t="str">
        <f t="shared" ref="K106:K116" si="7">IF(COUNTIF(D106:G106,"X")&lt;&gt;1,"Märgi x-ga üks valikutest!","")</f>
        <v>Märgi x-ga üks valikutest!</v>
      </c>
    </row>
    <row r="107" spans="1:11" s="10" customFormat="1" ht="30.75" customHeight="1" x14ac:dyDescent="0.25">
      <c r="A107" s="10">
        <f t="shared" si="6"/>
        <v>94</v>
      </c>
      <c r="B107" s="111"/>
      <c r="C107" s="32" t="s">
        <v>137</v>
      </c>
      <c r="D107" s="20"/>
      <c r="E107" s="20"/>
      <c r="F107" s="20"/>
      <c r="G107" s="20"/>
      <c r="H107" s="94"/>
      <c r="I107" s="97"/>
      <c r="J107" s="97"/>
      <c r="K107" s="72" t="str">
        <f t="shared" si="7"/>
        <v>Märgi x-ga üks valikutest!</v>
      </c>
    </row>
    <row r="108" spans="1:11" s="10" customFormat="1" ht="60" customHeight="1" x14ac:dyDescent="0.25">
      <c r="A108" s="10">
        <f t="shared" si="6"/>
        <v>95</v>
      </c>
      <c r="B108" s="111"/>
      <c r="C108" s="32" t="s">
        <v>138</v>
      </c>
      <c r="D108" s="20"/>
      <c r="E108" s="20"/>
      <c r="F108" s="20"/>
      <c r="G108" s="20"/>
      <c r="H108" s="94"/>
      <c r="I108" s="97"/>
      <c r="J108" s="97"/>
      <c r="K108" s="72" t="str">
        <f t="shared" si="7"/>
        <v>Märgi x-ga üks valikutest!</v>
      </c>
    </row>
    <row r="109" spans="1:11" s="10" customFormat="1" ht="63" customHeight="1" x14ac:dyDescent="0.25">
      <c r="A109" s="10">
        <f t="shared" si="6"/>
        <v>96</v>
      </c>
      <c r="B109" s="111"/>
      <c r="C109" s="32" t="s">
        <v>139</v>
      </c>
      <c r="D109" s="20"/>
      <c r="E109" s="20"/>
      <c r="F109" s="20"/>
      <c r="G109" s="20"/>
      <c r="H109" s="94"/>
      <c r="I109" s="97"/>
      <c r="J109" s="97"/>
      <c r="K109" s="72" t="str">
        <f t="shared" si="7"/>
        <v>Märgi x-ga üks valikutest!</v>
      </c>
    </row>
    <row r="110" spans="1:11" s="10" customFormat="1" ht="30" x14ac:dyDescent="0.25">
      <c r="A110" s="10">
        <f t="shared" si="6"/>
        <v>97</v>
      </c>
      <c r="B110" s="111"/>
      <c r="C110" s="32" t="s">
        <v>140</v>
      </c>
      <c r="D110" s="20"/>
      <c r="E110" s="20"/>
      <c r="F110" s="20"/>
      <c r="G110" s="20"/>
      <c r="H110" s="94"/>
      <c r="I110" s="97"/>
      <c r="J110" s="97"/>
      <c r="K110" s="72" t="str">
        <f t="shared" si="7"/>
        <v>Märgi x-ga üks valikutest!</v>
      </c>
    </row>
    <row r="111" spans="1:11" s="10" customFormat="1" ht="30" x14ac:dyDescent="0.25">
      <c r="A111" s="10">
        <f t="shared" si="6"/>
        <v>98</v>
      </c>
      <c r="B111" s="111" t="s">
        <v>141</v>
      </c>
      <c r="C111" s="32" t="s">
        <v>142</v>
      </c>
      <c r="D111" s="20"/>
      <c r="E111" s="20"/>
      <c r="F111" s="20"/>
      <c r="G111" s="20"/>
      <c r="H111" s="94"/>
      <c r="I111" s="97"/>
      <c r="J111" s="97"/>
      <c r="K111" s="72" t="str">
        <f t="shared" si="7"/>
        <v>Märgi x-ga üks valikutest!</v>
      </c>
    </row>
    <row r="112" spans="1:11" s="10" customFormat="1" ht="31.5" customHeight="1" x14ac:dyDescent="0.25">
      <c r="A112" s="10">
        <f t="shared" si="6"/>
        <v>99</v>
      </c>
      <c r="B112" s="111"/>
      <c r="C112" s="32" t="s">
        <v>129</v>
      </c>
      <c r="D112" s="20"/>
      <c r="E112" s="20"/>
      <c r="F112" s="20"/>
      <c r="G112" s="20"/>
      <c r="H112" s="94"/>
      <c r="I112" s="97"/>
      <c r="J112" s="97"/>
      <c r="K112" s="72" t="str">
        <f t="shared" si="7"/>
        <v>Märgi x-ga üks valikutest!</v>
      </c>
    </row>
    <row r="113" spans="1:11" s="10" customFormat="1" ht="46.5" customHeight="1" x14ac:dyDescent="0.25">
      <c r="A113" s="10">
        <f t="shared" si="6"/>
        <v>100</v>
      </c>
      <c r="B113" s="111"/>
      <c r="C113" s="32" t="s">
        <v>143</v>
      </c>
      <c r="D113" s="20"/>
      <c r="E113" s="20"/>
      <c r="F113" s="20"/>
      <c r="G113" s="20"/>
      <c r="H113" s="94"/>
      <c r="I113" s="97"/>
      <c r="J113" s="97"/>
      <c r="K113" s="72" t="str">
        <f t="shared" si="7"/>
        <v>Märgi x-ga üks valikutest!</v>
      </c>
    </row>
    <row r="114" spans="1:11" s="10" customFormat="1" ht="48.75" customHeight="1" x14ac:dyDescent="0.25">
      <c r="A114" s="10">
        <f t="shared" si="6"/>
        <v>101</v>
      </c>
      <c r="B114" s="111"/>
      <c r="C114" s="32" t="s">
        <v>324</v>
      </c>
      <c r="D114" s="20"/>
      <c r="E114" s="20"/>
      <c r="F114" s="20"/>
      <c r="G114" s="20"/>
      <c r="H114" s="94"/>
      <c r="I114" s="97"/>
      <c r="J114" s="97"/>
      <c r="K114" s="72" t="str">
        <f t="shared" si="7"/>
        <v>Märgi x-ga üks valikutest!</v>
      </c>
    </row>
    <row r="115" spans="1:11" s="10" customFormat="1" ht="108" customHeight="1" x14ac:dyDescent="0.25">
      <c r="A115" s="10">
        <f t="shared" si="6"/>
        <v>102</v>
      </c>
      <c r="B115" s="31" t="s">
        <v>144</v>
      </c>
      <c r="C115" s="32" t="s">
        <v>325</v>
      </c>
      <c r="D115" s="20"/>
      <c r="E115" s="20"/>
      <c r="F115" s="20"/>
      <c r="G115" s="20"/>
      <c r="H115" s="94"/>
      <c r="I115" s="97"/>
      <c r="J115" s="97"/>
      <c r="K115" s="72" t="str">
        <f t="shared" si="7"/>
        <v>Märgi x-ga üks valikutest!</v>
      </c>
    </row>
    <row r="116" spans="1:11" s="10" customFormat="1" ht="75" x14ac:dyDescent="0.25">
      <c r="A116" s="10">
        <f>A115+1</f>
        <v>103</v>
      </c>
      <c r="B116" s="31" t="s">
        <v>145</v>
      </c>
      <c r="C116" s="32" t="s">
        <v>146</v>
      </c>
      <c r="D116" s="20"/>
      <c r="E116" s="20"/>
      <c r="F116" s="20"/>
      <c r="G116" s="20"/>
      <c r="H116" s="94"/>
      <c r="I116" s="97"/>
      <c r="J116" s="97"/>
      <c r="K116" s="72" t="str">
        <f t="shared" si="7"/>
        <v>Märgi x-ga üks valikutest!</v>
      </c>
    </row>
    <row r="117" spans="1:11" s="10" customFormat="1" x14ac:dyDescent="0.25">
      <c r="A117" s="78"/>
      <c r="B117" s="79" t="s">
        <v>260</v>
      </c>
      <c r="C117" s="84"/>
      <c r="D117" s="81"/>
      <c r="E117" s="81"/>
      <c r="F117" s="81"/>
      <c r="G117" s="81"/>
      <c r="H117" s="95"/>
      <c r="I117" s="97"/>
      <c r="J117" s="97"/>
      <c r="K117" s="72"/>
    </row>
    <row r="118" spans="1:11" s="10" customFormat="1" ht="76.5" customHeight="1" x14ac:dyDescent="0.25">
      <c r="A118" s="10">
        <f>A116+1</f>
        <v>104</v>
      </c>
      <c r="B118" s="32" t="s">
        <v>302</v>
      </c>
      <c r="C118" s="32" t="s">
        <v>303</v>
      </c>
      <c r="D118" s="20"/>
      <c r="E118" s="20"/>
      <c r="F118" s="20"/>
      <c r="G118" s="20"/>
      <c r="H118" s="94"/>
      <c r="I118" s="97"/>
      <c r="J118" s="97"/>
      <c r="K118" s="72" t="str">
        <f>IF(COUNTIF(D118:G118,"X")&lt;&gt;1,"Märgi x-ga üks valikutest!","")</f>
        <v>Märgi x-ga üks valikutest!</v>
      </c>
    </row>
    <row r="119" spans="1:11" s="10" customFormat="1" ht="75" x14ac:dyDescent="0.25">
      <c r="A119" s="10">
        <f>A118+1</f>
        <v>105</v>
      </c>
      <c r="B119" s="31" t="s">
        <v>147</v>
      </c>
      <c r="C119" s="32" t="s">
        <v>150</v>
      </c>
      <c r="D119" s="20"/>
      <c r="E119" s="20"/>
      <c r="F119" s="20"/>
      <c r="G119" s="20"/>
      <c r="H119" s="94"/>
      <c r="I119" s="97"/>
      <c r="J119" s="97"/>
      <c r="K119" s="72" t="str">
        <f>IF(COUNTIF(D119:G119,"X")&lt;&gt;1,"Märgi x-ga üks valikutest!","")</f>
        <v>Märgi x-ga üks valikutest!</v>
      </c>
    </row>
    <row r="120" spans="1:11" s="10" customFormat="1" ht="45" x14ac:dyDescent="0.25">
      <c r="A120" s="10">
        <f>A119+1</f>
        <v>106</v>
      </c>
      <c r="B120" s="31" t="s">
        <v>148</v>
      </c>
      <c r="C120" s="32" t="s">
        <v>151</v>
      </c>
      <c r="D120" s="20"/>
      <c r="E120" s="20"/>
      <c r="F120" s="20"/>
      <c r="G120" s="20"/>
      <c r="H120" s="94"/>
      <c r="I120" s="97"/>
      <c r="J120" s="97"/>
      <c r="K120" s="72" t="str">
        <f>IF(COUNTIF(D120:G120,"X")&lt;&gt;1,"Märgi x-ga üks valikutest!","")</f>
        <v>Märgi x-ga üks valikutest!</v>
      </c>
    </row>
    <row r="121" spans="1:11" s="10" customFormat="1" x14ac:dyDescent="0.25">
      <c r="A121" s="78"/>
      <c r="B121" s="79" t="s">
        <v>249</v>
      </c>
      <c r="C121" s="84"/>
      <c r="D121" s="81"/>
      <c r="E121" s="81"/>
      <c r="F121" s="81"/>
      <c r="G121" s="81"/>
      <c r="H121" s="95"/>
      <c r="I121" s="97"/>
      <c r="J121" s="97"/>
      <c r="K121" s="72"/>
    </row>
    <row r="122" spans="1:11" s="10" customFormat="1" ht="30" x14ac:dyDescent="0.25">
      <c r="A122" s="10">
        <f>A120+1</f>
        <v>107</v>
      </c>
      <c r="B122" s="112" t="s">
        <v>149</v>
      </c>
      <c r="C122" s="32" t="s">
        <v>152</v>
      </c>
      <c r="D122" s="20"/>
      <c r="E122" s="20"/>
      <c r="F122" s="20"/>
      <c r="G122" s="20"/>
      <c r="H122" s="94"/>
      <c r="I122" s="97"/>
      <c r="J122" s="97"/>
      <c r="K122" s="72" t="str">
        <f>IF(COUNTIF(D122:G122,"X")&lt;&gt;1,"Märgi x-ga üks valikutest!","")</f>
        <v>Märgi x-ga üks valikutest!</v>
      </c>
    </row>
    <row r="123" spans="1:11" s="10" customFormat="1" ht="33" customHeight="1" x14ac:dyDescent="0.25">
      <c r="A123" s="10">
        <f>A122+1</f>
        <v>108</v>
      </c>
      <c r="B123" s="112"/>
      <c r="C123" s="32" t="s">
        <v>261</v>
      </c>
      <c r="D123" s="20"/>
      <c r="E123" s="20"/>
      <c r="F123" s="20"/>
      <c r="G123" s="20"/>
      <c r="H123" s="94"/>
      <c r="I123" s="97"/>
      <c r="J123" s="97"/>
      <c r="K123" s="72" t="str">
        <f t="shared" ref="K123:K169" si="8">IF(COUNTIF(D123:G123,"X")&lt;&gt;1,"Märgi x-ga üks valikutest!","")</f>
        <v>Märgi x-ga üks valikutest!</v>
      </c>
    </row>
    <row r="124" spans="1:11" s="10" customFormat="1" ht="45" x14ac:dyDescent="0.25">
      <c r="A124" s="10">
        <f t="shared" ref="A124:A169" si="9">A123+1</f>
        <v>109</v>
      </c>
      <c r="B124" s="112"/>
      <c r="C124" s="32" t="s">
        <v>153</v>
      </c>
      <c r="D124" s="20"/>
      <c r="E124" s="20"/>
      <c r="F124" s="20"/>
      <c r="G124" s="20"/>
      <c r="H124" s="94"/>
      <c r="I124" s="97"/>
      <c r="J124" s="97"/>
      <c r="K124" s="72" t="str">
        <f t="shared" si="8"/>
        <v>Märgi x-ga üks valikutest!</v>
      </c>
    </row>
    <row r="125" spans="1:11" s="10" customFormat="1" ht="30" x14ac:dyDescent="0.25">
      <c r="A125" s="10">
        <f t="shared" si="9"/>
        <v>110</v>
      </c>
      <c r="B125" s="112"/>
      <c r="C125" s="32" t="s">
        <v>250</v>
      </c>
      <c r="D125" s="20"/>
      <c r="E125" s="20"/>
      <c r="F125" s="20"/>
      <c r="G125" s="20"/>
      <c r="H125" s="94"/>
      <c r="I125" s="97"/>
      <c r="J125" s="97"/>
      <c r="K125" s="72" t="str">
        <f t="shared" si="8"/>
        <v>Märgi x-ga üks valikutest!</v>
      </c>
    </row>
    <row r="126" spans="1:11" s="10" customFormat="1" ht="30" x14ac:dyDescent="0.25">
      <c r="A126" s="10">
        <f t="shared" si="9"/>
        <v>111</v>
      </c>
      <c r="B126" s="112"/>
      <c r="C126" s="32" t="s">
        <v>251</v>
      </c>
      <c r="D126" s="20"/>
      <c r="E126" s="20"/>
      <c r="F126" s="20"/>
      <c r="G126" s="20"/>
      <c r="H126" s="94"/>
      <c r="I126" s="97"/>
      <c r="J126" s="97"/>
      <c r="K126" s="72" t="str">
        <f t="shared" si="8"/>
        <v>Märgi x-ga üks valikutest!</v>
      </c>
    </row>
    <row r="127" spans="1:11" s="10" customFormat="1" ht="45" x14ac:dyDescent="0.25">
      <c r="A127" s="10">
        <f t="shared" si="9"/>
        <v>112</v>
      </c>
      <c r="B127" s="112"/>
      <c r="C127" s="32" t="s">
        <v>252</v>
      </c>
      <c r="D127" s="20"/>
      <c r="E127" s="20"/>
      <c r="F127" s="20"/>
      <c r="G127" s="20"/>
      <c r="H127" s="94"/>
      <c r="I127" s="97"/>
      <c r="J127" s="97"/>
      <c r="K127" s="72" t="str">
        <f t="shared" si="8"/>
        <v>Märgi x-ga üks valikutest!</v>
      </c>
    </row>
    <row r="128" spans="1:11" s="10" customFormat="1" ht="31.5" customHeight="1" x14ac:dyDescent="0.25">
      <c r="A128" s="10">
        <f t="shared" si="9"/>
        <v>113</v>
      </c>
      <c r="B128" s="112"/>
      <c r="C128" s="32" t="s">
        <v>253</v>
      </c>
      <c r="D128" s="20"/>
      <c r="E128" s="20"/>
      <c r="F128" s="20"/>
      <c r="G128" s="20"/>
      <c r="H128" s="94"/>
      <c r="I128" s="97"/>
      <c r="J128" s="97"/>
      <c r="K128" s="72" t="str">
        <f t="shared" si="8"/>
        <v>Märgi x-ga üks valikutest!</v>
      </c>
    </row>
    <row r="129" spans="1:11" s="10" customFormat="1" ht="45" x14ac:dyDescent="0.25">
      <c r="A129" s="10">
        <f t="shared" si="9"/>
        <v>114</v>
      </c>
      <c r="B129" s="112"/>
      <c r="C129" s="32" t="s">
        <v>254</v>
      </c>
      <c r="D129" s="20"/>
      <c r="E129" s="20"/>
      <c r="F129" s="20"/>
      <c r="G129" s="20"/>
      <c r="H129" s="94"/>
      <c r="I129" s="97"/>
      <c r="J129" s="97"/>
      <c r="K129" s="72" t="str">
        <f t="shared" si="8"/>
        <v>Märgi x-ga üks valikutest!</v>
      </c>
    </row>
    <row r="130" spans="1:11" s="10" customFormat="1" ht="60" x14ac:dyDescent="0.25">
      <c r="A130" s="10">
        <f t="shared" si="9"/>
        <v>115</v>
      </c>
      <c r="B130" s="112"/>
      <c r="C130" s="32" t="s">
        <v>255</v>
      </c>
      <c r="D130" s="20"/>
      <c r="E130" s="20"/>
      <c r="F130" s="20"/>
      <c r="G130" s="20"/>
      <c r="H130" s="94"/>
      <c r="I130" s="97"/>
      <c r="J130" s="97"/>
      <c r="K130" s="72" t="str">
        <f t="shared" si="8"/>
        <v>Märgi x-ga üks valikutest!</v>
      </c>
    </row>
    <row r="131" spans="1:11" s="10" customFormat="1" ht="114.75" customHeight="1" x14ac:dyDescent="0.25">
      <c r="A131" s="10">
        <f t="shared" si="9"/>
        <v>116</v>
      </c>
      <c r="B131" s="93" t="s">
        <v>154</v>
      </c>
      <c r="C131" s="32" t="s">
        <v>326</v>
      </c>
      <c r="D131" s="20"/>
      <c r="E131" s="20"/>
      <c r="F131" s="20"/>
      <c r="G131" s="20"/>
      <c r="H131" s="94"/>
      <c r="I131" s="97"/>
      <c r="J131" s="97"/>
      <c r="K131" s="72" t="str">
        <f t="shared" si="8"/>
        <v>Märgi x-ga üks valikutest!</v>
      </c>
    </row>
    <row r="132" spans="1:11" s="10" customFormat="1" ht="137.25" customHeight="1" x14ac:dyDescent="0.25">
      <c r="A132" s="10">
        <f>A131+1</f>
        <v>117</v>
      </c>
      <c r="B132" s="31" t="s">
        <v>155</v>
      </c>
      <c r="C132" s="32" t="s">
        <v>327</v>
      </c>
      <c r="D132" s="20"/>
      <c r="E132" s="20"/>
      <c r="F132" s="20"/>
      <c r="G132" s="20"/>
      <c r="H132" s="94"/>
      <c r="I132" s="97"/>
      <c r="J132" s="97"/>
      <c r="K132" s="72" t="str">
        <f t="shared" si="8"/>
        <v>Märgi x-ga üks valikutest!</v>
      </c>
    </row>
    <row r="133" spans="1:11" s="10" customFormat="1" ht="114" customHeight="1" x14ac:dyDescent="0.25">
      <c r="A133" s="10">
        <f>A132+1</f>
        <v>118</v>
      </c>
      <c r="B133" s="31" t="s">
        <v>157</v>
      </c>
      <c r="C133" s="32" t="s">
        <v>156</v>
      </c>
      <c r="D133" s="20"/>
      <c r="E133" s="20"/>
      <c r="F133" s="20"/>
      <c r="G133" s="20"/>
      <c r="H133" s="94"/>
      <c r="I133" s="97"/>
      <c r="J133" s="97"/>
      <c r="K133" s="72" t="str">
        <f t="shared" si="8"/>
        <v>Märgi x-ga üks valikutest!</v>
      </c>
    </row>
    <row r="134" spans="1:11" s="10" customFormat="1" ht="45" x14ac:dyDescent="0.25">
      <c r="A134" s="10">
        <f t="shared" si="9"/>
        <v>119</v>
      </c>
      <c r="B134" s="111" t="s">
        <v>159</v>
      </c>
      <c r="C134" s="32" t="s">
        <v>158</v>
      </c>
      <c r="D134" s="20"/>
      <c r="E134" s="20"/>
      <c r="F134" s="20"/>
      <c r="G134" s="20"/>
      <c r="H134" s="94"/>
      <c r="I134" s="97"/>
      <c r="J134" s="97"/>
      <c r="K134" s="72" t="str">
        <f t="shared" si="8"/>
        <v>Märgi x-ga üks valikutest!</v>
      </c>
    </row>
    <row r="135" spans="1:11" s="10" customFormat="1" ht="105" x14ac:dyDescent="0.25">
      <c r="A135" s="10">
        <f t="shared" si="9"/>
        <v>120</v>
      </c>
      <c r="B135" s="111"/>
      <c r="C135" s="32" t="s">
        <v>161</v>
      </c>
      <c r="D135" s="20"/>
      <c r="E135" s="20"/>
      <c r="F135" s="20"/>
      <c r="G135" s="20"/>
      <c r="H135" s="94"/>
      <c r="I135" s="97"/>
      <c r="J135" s="97"/>
      <c r="K135" s="72" t="str">
        <f t="shared" si="8"/>
        <v>Märgi x-ga üks valikutest!</v>
      </c>
    </row>
    <row r="136" spans="1:11" s="10" customFormat="1" ht="90" x14ac:dyDescent="0.25">
      <c r="A136" s="10">
        <f t="shared" si="9"/>
        <v>121</v>
      </c>
      <c r="B136" s="111"/>
      <c r="C136" s="32" t="s">
        <v>160</v>
      </c>
      <c r="D136" s="20"/>
      <c r="E136" s="20"/>
      <c r="F136" s="20"/>
      <c r="G136" s="20"/>
      <c r="H136" s="94"/>
      <c r="I136" s="97"/>
      <c r="J136" s="97"/>
      <c r="K136" s="72" t="str">
        <f t="shared" si="8"/>
        <v>Märgi x-ga üks valikutest!</v>
      </c>
    </row>
    <row r="137" spans="1:11" s="10" customFormat="1" ht="45" x14ac:dyDescent="0.25">
      <c r="A137" s="10">
        <f t="shared" si="9"/>
        <v>122</v>
      </c>
      <c r="B137" s="111" t="s">
        <v>163</v>
      </c>
      <c r="C137" s="32" t="s">
        <v>162</v>
      </c>
      <c r="D137" s="20"/>
      <c r="E137" s="20"/>
      <c r="F137" s="20"/>
      <c r="G137" s="20"/>
      <c r="H137" s="94"/>
      <c r="I137" s="97"/>
      <c r="J137" s="97"/>
      <c r="K137" s="72" t="str">
        <f t="shared" si="8"/>
        <v>Märgi x-ga üks valikutest!</v>
      </c>
    </row>
    <row r="138" spans="1:11" s="10" customFormat="1" ht="45" x14ac:dyDescent="0.25">
      <c r="A138" s="10">
        <f t="shared" si="9"/>
        <v>123</v>
      </c>
      <c r="B138" s="111"/>
      <c r="C138" s="32" t="s">
        <v>164</v>
      </c>
      <c r="D138" s="20"/>
      <c r="E138" s="20"/>
      <c r="F138" s="20"/>
      <c r="G138" s="20"/>
      <c r="H138" s="94"/>
      <c r="I138" s="97"/>
      <c r="J138" s="97"/>
      <c r="K138" s="72" t="str">
        <f t="shared" si="8"/>
        <v>Märgi x-ga üks valikutest!</v>
      </c>
    </row>
    <row r="139" spans="1:11" s="10" customFormat="1" ht="45" x14ac:dyDescent="0.25">
      <c r="A139" s="10">
        <f t="shared" si="9"/>
        <v>124</v>
      </c>
      <c r="B139" s="111"/>
      <c r="C139" s="32" t="s">
        <v>165</v>
      </c>
      <c r="D139" s="20"/>
      <c r="E139" s="20"/>
      <c r="F139" s="20"/>
      <c r="G139" s="20"/>
      <c r="H139" s="94"/>
      <c r="I139" s="97"/>
      <c r="J139" s="97"/>
      <c r="K139" s="72" t="str">
        <f t="shared" si="8"/>
        <v>Märgi x-ga üks valikutest!</v>
      </c>
    </row>
    <row r="140" spans="1:11" s="10" customFormat="1" ht="30" x14ac:dyDescent="0.25">
      <c r="A140" s="10">
        <f t="shared" si="9"/>
        <v>125</v>
      </c>
      <c r="B140" s="111" t="s">
        <v>166</v>
      </c>
      <c r="C140" s="32" t="s">
        <v>167</v>
      </c>
      <c r="D140" s="20"/>
      <c r="E140" s="20"/>
      <c r="F140" s="20"/>
      <c r="G140" s="20"/>
      <c r="H140" s="94"/>
      <c r="I140" s="97"/>
      <c r="J140" s="97"/>
      <c r="K140" s="72" t="str">
        <f t="shared" si="8"/>
        <v>Märgi x-ga üks valikutest!</v>
      </c>
    </row>
    <row r="141" spans="1:11" s="10" customFormat="1" ht="60" x14ac:dyDescent="0.25">
      <c r="A141" s="10">
        <f t="shared" si="9"/>
        <v>126</v>
      </c>
      <c r="B141" s="111"/>
      <c r="C141" s="32" t="s">
        <v>168</v>
      </c>
      <c r="D141" s="20"/>
      <c r="E141" s="20"/>
      <c r="F141" s="20"/>
      <c r="G141" s="20"/>
      <c r="H141" s="94"/>
      <c r="I141" s="97"/>
      <c r="J141" s="97"/>
      <c r="K141" s="72" t="str">
        <f t="shared" si="8"/>
        <v>Märgi x-ga üks valikutest!</v>
      </c>
    </row>
    <row r="142" spans="1:11" s="10" customFormat="1" ht="105" x14ac:dyDescent="0.25">
      <c r="A142" s="10">
        <f t="shared" si="9"/>
        <v>127</v>
      </c>
      <c r="B142" s="111"/>
      <c r="C142" s="32" t="s">
        <v>169</v>
      </c>
      <c r="D142" s="20"/>
      <c r="E142" s="20"/>
      <c r="F142" s="20"/>
      <c r="G142" s="20"/>
      <c r="H142" s="94"/>
      <c r="I142" s="97"/>
      <c r="J142" s="97"/>
      <c r="K142" s="72" t="str">
        <f t="shared" si="8"/>
        <v>Märgi x-ga üks valikutest!</v>
      </c>
    </row>
    <row r="143" spans="1:11" s="10" customFormat="1" ht="30" x14ac:dyDescent="0.25">
      <c r="A143" s="10">
        <f t="shared" si="9"/>
        <v>128</v>
      </c>
      <c r="B143" s="111" t="s">
        <v>173</v>
      </c>
      <c r="C143" s="32" t="s">
        <v>170</v>
      </c>
      <c r="D143" s="20"/>
      <c r="E143" s="20"/>
      <c r="F143" s="20"/>
      <c r="G143" s="20"/>
      <c r="H143" s="94"/>
      <c r="I143" s="97"/>
      <c r="J143" s="97"/>
      <c r="K143" s="72" t="str">
        <f t="shared" si="8"/>
        <v>Märgi x-ga üks valikutest!</v>
      </c>
    </row>
    <row r="144" spans="1:11" s="10" customFormat="1" ht="46.5" customHeight="1" x14ac:dyDescent="0.25">
      <c r="A144" s="10">
        <f t="shared" si="9"/>
        <v>129</v>
      </c>
      <c r="B144" s="111"/>
      <c r="C144" s="32" t="s">
        <v>171</v>
      </c>
      <c r="D144" s="20"/>
      <c r="E144" s="20"/>
      <c r="F144" s="20"/>
      <c r="G144" s="20"/>
      <c r="H144" s="94"/>
      <c r="I144" s="97"/>
      <c r="J144" s="97"/>
      <c r="K144" s="72" t="str">
        <f t="shared" si="8"/>
        <v>Märgi x-ga üks valikutest!</v>
      </c>
    </row>
    <row r="145" spans="1:11" s="10" customFormat="1" ht="45.75" customHeight="1" x14ac:dyDescent="0.25">
      <c r="A145" s="10">
        <f t="shared" si="9"/>
        <v>130</v>
      </c>
      <c r="B145" s="111"/>
      <c r="C145" s="32" t="s">
        <v>172</v>
      </c>
      <c r="D145" s="20"/>
      <c r="E145" s="20"/>
      <c r="F145" s="20"/>
      <c r="G145" s="20"/>
      <c r="H145" s="94"/>
      <c r="I145" s="97"/>
      <c r="J145" s="97"/>
      <c r="K145" s="72" t="str">
        <f t="shared" si="8"/>
        <v>Märgi x-ga üks valikutest!</v>
      </c>
    </row>
    <row r="146" spans="1:11" s="10" customFormat="1" ht="78.75" customHeight="1" x14ac:dyDescent="0.25">
      <c r="A146" s="10">
        <f t="shared" si="9"/>
        <v>131</v>
      </c>
      <c r="B146" s="111" t="s">
        <v>174</v>
      </c>
      <c r="C146" s="32" t="s">
        <v>175</v>
      </c>
      <c r="D146" s="20"/>
      <c r="E146" s="20"/>
      <c r="F146" s="20"/>
      <c r="G146" s="20"/>
      <c r="H146" s="94"/>
      <c r="I146" s="97"/>
      <c r="J146" s="97"/>
      <c r="K146" s="72" t="str">
        <f t="shared" si="8"/>
        <v>Märgi x-ga üks valikutest!</v>
      </c>
    </row>
    <row r="147" spans="1:11" s="10" customFormat="1" ht="153.75" customHeight="1" x14ac:dyDescent="0.25">
      <c r="A147" s="10">
        <f t="shared" si="9"/>
        <v>132</v>
      </c>
      <c r="B147" s="111"/>
      <c r="C147" s="32" t="s">
        <v>176</v>
      </c>
      <c r="D147" s="20"/>
      <c r="E147" s="20"/>
      <c r="F147" s="20"/>
      <c r="G147" s="20"/>
      <c r="H147" s="94"/>
      <c r="I147" s="97"/>
      <c r="J147" s="97"/>
      <c r="K147" s="72" t="str">
        <f t="shared" si="8"/>
        <v>Märgi x-ga üks valikutest!</v>
      </c>
    </row>
    <row r="148" spans="1:11" s="10" customFormat="1" ht="137.25" customHeight="1" x14ac:dyDescent="0.25">
      <c r="A148" s="10">
        <f t="shared" si="9"/>
        <v>133</v>
      </c>
      <c r="B148" s="111"/>
      <c r="C148" s="32" t="s">
        <v>177</v>
      </c>
      <c r="D148" s="20"/>
      <c r="E148" s="20"/>
      <c r="F148" s="20"/>
      <c r="G148" s="20"/>
      <c r="H148" s="94"/>
      <c r="I148" s="97"/>
      <c r="J148" s="97"/>
      <c r="K148" s="72" t="str">
        <f t="shared" si="8"/>
        <v>Märgi x-ga üks valikutest!</v>
      </c>
    </row>
    <row r="149" spans="1:11" s="10" customFormat="1" ht="61.5" customHeight="1" x14ac:dyDescent="0.25">
      <c r="A149" s="10">
        <f t="shared" si="9"/>
        <v>134</v>
      </c>
      <c r="B149" s="111" t="s">
        <v>179</v>
      </c>
      <c r="C149" s="32" t="s">
        <v>178</v>
      </c>
      <c r="D149" s="20"/>
      <c r="E149" s="20"/>
      <c r="F149" s="20"/>
      <c r="G149" s="20"/>
      <c r="H149" s="94"/>
      <c r="I149" s="97"/>
      <c r="J149" s="97"/>
      <c r="K149" s="72" t="str">
        <f t="shared" si="8"/>
        <v>Märgi x-ga üks valikutest!</v>
      </c>
    </row>
    <row r="150" spans="1:11" s="10" customFormat="1" ht="87.75" customHeight="1" x14ac:dyDescent="0.25">
      <c r="A150" s="10">
        <f t="shared" si="9"/>
        <v>135</v>
      </c>
      <c r="B150" s="111"/>
      <c r="C150" s="32" t="s">
        <v>180</v>
      </c>
      <c r="D150" s="20"/>
      <c r="E150" s="20"/>
      <c r="F150" s="20"/>
      <c r="G150" s="20"/>
      <c r="H150" s="94"/>
      <c r="I150" s="97"/>
      <c r="J150" s="97"/>
      <c r="K150" s="72" t="str">
        <f t="shared" si="8"/>
        <v>Märgi x-ga üks valikutest!</v>
      </c>
    </row>
    <row r="151" spans="1:11" s="10" customFormat="1" ht="105" customHeight="1" x14ac:dyDescent="0.25">
      <c r="A151" s="10">
        <f t="shared" si="9"/>
        <v>136</v>
      </c>
      <c r="B151" s="111"/>
      <c r="C151" s="32" t="s">
        <v>181</v>
      </c>
      <c r="D151" s="20"/>
      <c r="E151" s="20"/>
      <c r="F151" s="20"/>
      <c r="G151" s="20"/>
      <c r="H151" s="94"/>
      <c r="I151" s="97"/>
      <c r="J151" s="97"/>
      <c r="K151" s="72" t="str">
        <f t="shared" si="8"/>
        <v>Märgi x-ga üks valikutest!</v>
      </c>
    </row>
    <row r="152" spans="1:11" s="10" customFormat="1" ht="45" x14ac:dyDescent="0.25">
      <c r="A152" s="10">
        <f t="shared" si="9"/>
        <v>137</v>
      </c>
      <c r="B152" s="111" t="s">
        <v>182</v>
      </c>
      <c r="C152" s="32" t="s">
        <v>183</v>
      </c>
      <c r="D152" s="20"/>
      <c r="E152" s="20"/>
      <c r="F152" s="20"/>
      <c r="G152" s="20"/>
      <c r="H152" s="94"/>
      <c r="I152" s="97"/>
      <c r="J152" s="97"/>
      <c r="K152" s="72" t="str">
        <f t="shared" si="8"/>
        <v>Märgi x-ga üks valikutest!</v>
      </c>
    </row>
    <row r="153" spans="1:11" s="10" customFormat="1" ht="90" x14ac:dyDescent="0.25">
      <c r="A153" s="10">
        <f t="shared" si="9"/>
        <v>138</v>
      </c>
      <c r="B153" s="111"/>
      <c r="C153" s="32" t="s">
        <v>184</v>
      </c>
      <c r="D153" s="20"/>
      <c r="E153" s="20"/>
      <c r="F153" s="20"/>
      <c r="G153" s="20"/>
      <c r="H153" s="94"/>
      <c r="I153" s="97"/>
      <c r="J153" s="97"/>
      <c r="K153" s="72" t="str">
        <f t="shared" si="8"/>
        <v>Märgi x-ga üks valikutest!</v>
      </c>
    </row>
    <row r="154" spans="1:11" s="10" customFormat="1" ht="45" x14ac:dyDescent="0.25">
      <c r="A154" s="10">
        <f t="shared" si="9"/>
        <v>139</v>
      </c>
      <c r="B154" s="111"/>
      <c r="C154" s="32" t="s">
        <v>185</v>
      </c>
      <c r="D154" s="20"/>
      <c r="E154" s="20"/>
      <c r="F154" s="20"/>
      <c r="G154" s="20"/>
      <c r="H154" s="94"/>
      <c r="I154" s="97"/>
      <c r="J154" s="97"/>
      <c r="K154" s="72" t="str">
        <f t="shared" si="8"/>
        <v>Märgi x-ga üks valikutest!</v>
      </c>
    </row>
    <row r="155" spans="1:11" s="10" customFormat="1" ht="91.5" customHeight="1" x14ac:dyDescent="0.25">
      <c r="A155" s="10">
        <f t="shared" si="9"/>
        <v>140</v>
      </c>
      <c r="B155" s="111"/>
      <c r="C155" s="32" t="s">
        <v>186</v>
      </c>
      <c r="D155" s="20"/>
      <c r="E155" s="20"/>
      <c r="F155" s="20"/>
      <c r="G155" s="20"/>
      <c r="H155" s="94"/>
      <c r="I155" s="97"/>
      <c r="J155" s="97"/>
      <c r="K155" s="72" t="str">
        <f t="shared" si="8"/>
        <v>Märgi x-ga üks valikutest!</v>
      </c>
    </row>
    <row r="156" spans="1:11" s="10" customFormat="1" ht="45" x14ac:dyDescent="0.25">
      <c r="A156" s="10">
        <f t="shared" si="9"/>
        <v>141</v>
      </c>
      <c r="B156" s="111" t="s">
        <v>188</v>
      </c>
      <c r="C156" s="32" t="s">
        <v>187</v>
      </c>
      <c r="D156" s="20"/>
      <c r="E156" s="20"/>
      <c r="F156" s="20"/>
      <c r="G156" s="20"/>
      <c r="H156" s="94"/>
      <c r="I156" s="97"/>
      <c r="J156" s="97"/>
      <c r="K156" s="72" t="str">
        <f t="shared" si="8"/>
        <v>Märgi x-ga üks valikutest!</v>
      </c>
    </row>
    <row r="157" spans="1:11" s="10" customFormat="1" ht="60" x14ac:dyDescent="0.25">
      <c r="A157" s="10">
        <f t="shared" si="9"/>
        <v>142</v>
      </c>
      <c r="B157" s="111"/>
      <c r="C157" s="32" t="s">
        <v>189</v>
      </c>
      <c r="D157" s="20"/>
      <c r="E157" s="20"/>
      <c r="F157" s="20"/>
      <c r="G157" s="20"/>
      <c r="H157" s="94"/>
      <c r="I157" s="97"/>
      <c r="J157" s="97"/>
      <c r="K157" s="72" t="str">
        <f t="shared" si="8"/>
        <v>Märgi x-ga üks valikutest!</v>
      </c>
    </row>
    <row r="158" spans="1:11" s="10" customFormat="1" ht="60" x14ac:dyDescent="0.25">
      <c r="A158" s="10">
        <f t="shared" si="9"/>
        <v>143</v>
      </c>
      <c r="B158" s="111"/>
      <c r="C158" s="32" t="s">
        <v>190</v>
      </c>
      <c r="D158" s="20"/>
      <c r="E158" s="20"/>
      <c r="F158" s="20"/>
      <c r="G158" s="20"/>
      <c r="H158" s="94"/>
      <c r="I158" s="97"/>
      <c r="J158" s="97"/>
      <c r="K158" s="72" t="str">
        <f t="shared" si="8"/>
        <v>Märgi x-ga üks valikutest!</v>
      </c>
    </row>
    <row r="159" spans="1:11" s="10" customFormat="1" ht="30" x14ac:dyDescent="0.25">
      <c r="A159" s="10">
        <f t="shared" si="9"/>
        <v>144</v>
      </c>
      <c r="B159" s="111" t="s">
        <v>191</v>
      </c>
      <c r="C159" s="32" t="s">
        <v>192</v>
      </c>
      <c r="D159" s="20"/>
      <c r="E159" s="20"/>
      <c r="F159" s="20"/>
      <c r="G159" s="20"/>
      <c r="H159" s="94"/>
      <c r="I159" s="97"/>
      <c r="J159" s="97"/>
      <c r="K159" s="72" t="str">
        <f t="shared" si="8"/>
        <v>Märgi x-ga üks valikutest!</v>
      </c>
    </row>
    <row r="160" spans="1:11" s="10" customFormat="1" ht="60" x14ac:dyDescent="0.25">
      <c r="A160" s="10">
        <f t="shared" si="9"/>
        <v>145</v>
      </c>
      <c r="B160" s="111"/>
      <c r="C160" s="32" t="s">
        <v>193</v>
      </c>
      <c r="D160" s="20"/>
      <c r="E160" s="20"/>
      <c r="F160" s="20"/>
      <c r="G160" s="20"/>
      <c r="H160" s="94"/>
      <c r="I160" s="97"/>
      <c r="J160" s="97"/>
      <c r="K160" s="72" t="str">
        <f t="shared" si="8"/>
        <v>Märgi x-ga üks valikutest!</v>
      </c>
    </row>
    <row r="161" spans="1:11" s="10" customFormat="1" ht="45" x14ac:dyDescent="0.25">
      <c r="A161" s="10">
        <f t="shared" si="9"/>
        <v>146</v>
      </c>
      <c r="B161" s="111"/>
      <c r="C161" s="32" t="s">
        <v>194</v>
      </c>
      <c r="D161" s="20"/>
      <c r="E161" s="20"/>
      <c r="F161" s="20"/>
      <c r="G161" s="20"/>
      <c r="H161" s="94"/>
      <c r="I161" s="97"/>
      <c r="J161" s="97"/>
      <c r="K161" s="72" t="str">
        <f t="shared" si="8"/>
        <v>Märgi x-ga üks valikutest!</v>
      </c>
    </row>
    <row r="162" spans="1:11" s="10" customFormat="1" ht="30" x14ac:dyDescent="0.25">
      <c r="A162" s="10">
        <f t="shared" si="9"/>
        <v>147</v>
      </c>
      <c r="B162" s="111"/>
      <c r="C162" s="32" t="s">
        <v>195</v>
      </c>
      <c r="D162" s="20"/>
      <c r="E162" s="20"/>
      <c r="F162" s="20"/>
      <c r="G162" s="20"/>
      <c r="H162" s="94"/>
      <c r="I162" s="97"/>
      <c r="J162" s="97"/>
      <c r="K162" s="72" t="str">
        <f t="shared" si="8"/>
        <v>Märgi x-ga üks valikutest!</v>
      </c>
    </row>
    <row r="163" spans="1:11" s="10" customFormat="1" ht="75" x14ac:dyDescent="0.25">
      <c r="A163" s="10">
        <f t="shared" si="9"/>
        <v>148</v>
      </c>
      <c r="B163" s="111" t="s">
        <v>196</v>
      </c>
      <c r="C163" s="32" t="s">
        <v>197</v>
      </c>
      <c r="D163" s="20"/>
      <c r="E163" s="20"/>
      <c r="F163" s="20"/>
      <c r="G163" s="20"/>
      <c r="H163" s="94"/>
      <c r="I163" s="97"/>
      <c r="J163" s="97"/>
      <c r="K163" s="72" t="str">
        <f t="shared" si="8"/>
        <v>Märgi x-ga üks valikutest!</v>
      </c>
    </row>
    <row r="164" spans="1:11" s="10" customFormat="1" ht="150" customHeight="1" x14ac:dyDescent="0.25">
      <c r="A164" s="10">
        <f t="shared" si="9"/>
        <v>149</v>
      </c>
      <c r="B164" s="111"/>
      <c r="C164" s="32" t="s">
        <v>198</v>
      </c>
      <c r="D164" s="20"/>
      <c r="E164" s="20"/>
      <c r="F164" s="20"/>
      <c r="G164" s="20"/>
      <c r="H164" s="94"/>
      <c r="I164" s="97"/>
      <c r="J164" s="97"/>
      <c r="K164" s="72" t="str">
        <f t="shared" si="8"/>
        <v>Märgi x-ga üks valikutest!</v>
      </c>
    </row>
    <row r="165" spans="1:11" s="10" customFormat="1" ht="135" customHeight="1" x14ac:dyDescent="0.25">
      <c r="A165" s="10">
        <f t="shared" si="9"/>
        <v>150</v>
      </c>
      <c r="B165" s="111"/>
      <c r="C165" s="32" t="s">
        <v>199</v>
      </c>
      <c r="D165" s="20"/>
      <c r="E165" s="20"/>
      <c r="F165" s="20"/>
      <c r="G165" s="20"/>
      <c r="H165" s="94"/>
      <c r="I165" s="97"/>
      <c r="J165" s="97"/>
      <c r="K165" s="72" t="str">
        <f t="shared" si="8"/>
        <v>Märgi x-ga üks valikutest!</v>
      </c>
    </row>
    <row r="166" spans="1:11" s="10" customFormat="1" ht="48" customHeight="1" x14ac:dyDescent="0.25">
      <c r="A166" s="10">
        <f t="shared" si="9"/>
        <v>151</v>
      </c>
      <c r="B166" s="111" t="s">
        <v>200</v>
      </c>
      <c r="C166" s="32" t="s">
        <v>201</v>
      </c>
      <c r="D166" s="20"/>
      <c r="E166" s="20"/>
      <c r="F166" s="20"/>
      <c r="G166" s="20"/>
      <c r="H166" s="94"/>
      <c r="I166" s="97"/>
      <c r="J166" s="97"/>
      <c r="K166" s="72" t="str">
        <f t="shared" si="8"/>
        <v>Märgi x-ga üks valikutest!</v>
      </c>
    </row>
    <row r="167" spans="1:11" s="10" customFormat="1" ht="75" x14ac:dyDescent="0.25">
      <c r="A167" s="10">
        <f t="shared" si="9"/>
        <v>152</v>
      </c>
      <c r="B167" s="111"/>
      <c r="C167" s="32" t="s">
        <v>202</v>
      </c>
      <c r="D167" s="20"/>
      <c r="E167" s="20"/>
      <c r="F167" s="20"/>
      <c r="G167" s="20"/>
      <c r="H167" s="94"/>
      <c r="I167" s="97"/>
      <c r="J167" s="97"/>
      <c r="K167" s="72" t="str">
        <f t="shared" si="8"/>
        <v>Märgi x-ga üks valikutest!</v>
      </c>
    </row>
    <row r="168" spans="1:11" s="10" customFormat="1" ht="30" x14ac:dyDescent="0.25">
      <c r="A168" s="10">
        <f t="shared" si="9"/>
        <v>153</v>
      </c>
      <c r="B168" s="111"/>
      <c r="C168" s="32" t="s">
        <v>203</v>
      </c>
      <c r="D168" s="20"/>
      <c r="E168" s="20"/>
      <c r="F168" s="20"/>
      <c r="G168" s="20"/>
      <c r="H168" s="94"/>
      <c r="I168" s="97"/>
      <c r="J168" s="97"/>
      <c r="K168" s="72" t="str">
        <f t="shared" si="8"/>
        <v>Märgi x-ga üks valikutest!</v>
      </c>
    </row>
    <row r="169" spans="1:11" s="10" customFormat="1" ht="75" x14ac:dyDescent="0.25">
      <c r="A169" s="10">
        <f t="shared" si="9"/>
        <v>154</v>
      </c>
      <c r="B169" s="31" t="s">
        <v>205</v>
      </c>
      <c r="C169" s="32" t="s">
        <v>204</v>
      </c>
      <c r="D169" s="20"/>
      <c r="E169" s="20"/>
      <c r="F169" s="20"/>
      <c r="G169" s="20"/>
      <c r="H169" s="94"/>
      <c r="I169" s="97"/>
      <c r="J169" s="97"/>
      <c r="K169" s="72" t="str">
        <f t="shared" si="8"/>
        <v>Märgi x-ga üks valikutest!</v>
      </c>
    </row>
    <row r="170" spans="1:11" s="10" customFormat="1" x14ac:dyDescent="0.25">
      <c r="A170" s="78"/>
      <c r="B170" s="79" t="s">
        <v>256</v>
      </c>
      <c r="C170" s="84"/>
      <c r="D170" s="81"/>
      <c r="E170" s="81"/>
      <c r="F170" s="81"/>
      <c r="G170" s="81"/>
      <c r="H170" s="95"/>
      <c r="I170" s="97"/>
      <c r="J170" s="97"/>
      <c r="K170" s="72"/>
    </row>
    <row r="171" spans="1:11" s="10" customFormat="1" ht="30" x14ac:dyDescent="0.25">
      <c r="A171" s="10">
        <f>A169+1</f>
        <v>155</v>
      </c>
      <c r="B171" s="111" t="s">
        <v>241</v>
      </c>
      <c r="C171" s="6" t="s">
        <v>206</v>
      </c>
      <c r="D171" s="20"/>
      <c r="E171" s="20"/>
      <c r="F171" s="20"/>
      <c r="G171" s="20"/>
      <c r="H171" s="94"/>
      <c r="I171" s="97"/>
      <c r="J171" s="97"/>
      <c r="K171" s="72" t="str">
        <f>IF(COUNTIF(D171:G171,"X")&lt;&gt;1,"Märgi x-ga üks valikutest!","")</f>
        <v>Märgi x-ga üks valikutest!</v>
      </c>
    </row>
    <row r="172" spans="1:11" s="10" customFormat="1" ht="30" x14ac:dyDescent="0.25">
      <c r="A172" s="10">
        <f>A171+1</f>
        <v>156</v>
      </c>
      <c r="B172" s="111"/>
      <c r="C172" s="6" t="s">
        <v>207</v>
      </c>
      <c r="D172" s="20"/>
      <c r="E172" s="20"/>
      <c r="F172" s="20"/>
      <c r="G172" s="20"/>
      <c r="H172" s="94"/>
      <c r="I172" s="97"/>
      <c r="J172" s="97"/>
      <c r="K172" s="72" t="str">
        <f t="shared" ref="K172:K206" si="10">IF(COUNTIF(D172:G172,"X")&lt;&gt;1,"Märgi x-ga üks valikutest!","")</f>
        <v>Märgi x-ga üks valikutest!</v>
      </c>
    </row>
    <row r="173" spans="1:11" s="10" customFormat="1" x14ac:dyDescent="0.25">
      <c r="A173" s="10">
        <f t="shared" ref="A173:A206" si="11">A172+1</f>
        <v>157</v>
      </c>
      <c r="B173" s="111"/>
      <c r="C173" s="6" t="s">
        <v>208</v>
      </c>
      <c r="D173" s="20"/>
      <c r="E173" s="20"/>
      <c r="F173" s="20"/>
      <c r="G173" s="20"/>
      <c r="H173" s="94"/>
      <c r="I173" s="97"/>
      <c r="J173" s="97"/>
      <c r="K173" s="72" t="str">
        <f t="shared" si="10"/>
        <v>Märgi x-ga üks valikutest!</v>
      </c>
    </row>
    <row r="174" spans="1:11" s="10" customFormat="1" x14ac:dyDescent="0.25">
      <c r="A174" s="10">
        <f t="shared" si="11"/>
        <v>158</v>
      </c>
      <c r="B174" s="111"/>
      <c r="C174" s="6" t="s">
        <v>209</v>
      </c>
      <c r="D174" s="20"/>
      <c r="E174" s="20"/>
      <c r="F174" s="20"/>
      <c r="G174" s="20"/>
      <c r="H174" s="94"/>
      <c r="I174" s="97"/>
      <c r="J174" s="97"/>
      <c r="K174" s="72" t="str">
        <f t="shared" si="10"/>
        <v>Märgi x-ga üks valikutest!</v>
      </c>
    </row>
    <row r="175" spans="1:11" s="10" customFormat="1" ht="60" x14ac:dyDescent="0.25">
      <c r="A175" s="10">
        <f t="shared" si="11"/>
        <v>159</v>
      </c>
      <c r="B175" s="111"/>
      <c r="C175" s="6" t="s">
        <v>262</v>
      </c>
      <c r="D175" s="20"/>
      <c r="E175" s="20"/>
      <c r="F175" s="20"/>
      <c r="G175" s="20"/>
      <c r="H175" s="94"/>
      <c r="I175" s="97"/>
      <c r="J175" s="97"/>
      <c r="K175" s="72" t="str">
        <f t="shared" si="10"/>
        <v>Märgi x-ga üks valikutest!</v>
      </c>
    </row>
    <row r="176" spans="1:11" s="10" customFormat="1" ht="31.5" customHeight="1" x14ac:dyDescent="0.25">
      <c r="A176" s="10">
        <f t="shared" si="11"/>
        <v>160</v>
      </c>
      <c r="B176" s="111"/>
      <c r="C176" s="6" t="s">
        <v>263</v>
      </c>
      <c r="D176" s="20"/>
      <c r="E176" s="20"/>
      <c r="F176" s="20"/>
      <c r="G176" s="20"/>
      <c r="H176" s="94"/>
      <c r="I176" s="97"/>
      <c r="J176" s="97"/>
      <c r="K176" s="72" t="str">
        <f t="shared" si="10"/>
        <v>Märgi x-ga üks valikutest!</v>
      </c>
    </row>
    <row r="177" spans="1:11" s="10" customFormat="1" x14ac:dyDescent="0.25">
      <c r="A177" s="10">
        <f t="shared" si="11"/>
        <v>161</v>
      </c>
      <c r="B177" s="111"/>
      <c r="C177" s="6" t="s">
        <v>264</v>
      </c>
      <c r="D177" s="20"/>
      <c r="E177" s="20"/>
      <c r="F177" s="20"/>
      <c r="G177" s="20"/>
      <c r="H177" s="94"/>
      <c r="I177" s="97"/>
      <c r="J177" s="97"/>
      <c r="K177" s="72" t="str">
        <f t="shared" si="10"/>
        <v>Märgi x-ga üks valikutest!</v>
      </c>
    </row>
    <row r="178" spans="1:11" s="10" customFormat="1" ht="30" x14ac:dyDescent="0.25">
      <c r="A178" s="10">
        <f t="shared" si="11"/>
        <v>162</v>
      </c>
      <c r="B178" s="111"/>
      <c r="C178" s="6" t="s">
        <v>210</v>
      </c>
      <c r="D178" s="20"/>
      <c r="E178" s="20"/>
      <c r="F178" s="20"/>
      <c r="G178" s="20"/>
      <c r="H178" s="94"/>
      <c r="I178" s="97"/>
      <c r="J178" s="97"/>
      <c r="K178" s="72" t="str">
        <f t="shared" si="10"/>
        <v>Märgi x-ga üks valikutest!</v>
      </c>
    </row>
    <row r="179" spans="1:11" s="10" customFormat="1" ht="45" x14ac:dyDescent="0.25">
      <c r="A179" s="10">
        <f t="shared" si="11"/>
        <v>163</v>
      </c>
      <c r="B179" s="111"/>
      <c r="C179" s="6" t="s">
        <v>265</v>
      </c>
      <c r="D179" s="20"/>
      <c r="E179" s="20"/>
      <c r="F179" s="20"/>
      <c r="G179" s="20"/>
      <c r="H179" s="94"/>
      <c r="I179" s="97"/>
      <c r="J179" s="97"/>
      <c r="K179" s="72" t="str">
        <f t="shared" si="10"/>
        <v>Märgi x-ga üks valikutest!</v>
      </c>
    </row>
    <row r="180" spans="1:11" s="10" customFormat="1" ht="61.5" customHeight="1" x14ac:dyDescent="0.25">
      <c r="A180" s="10">
        <f t="shared" si="11"/>
        <v>164</v>
      </c>
      <c r="B180" s="111"/>
      <c r="C180" s="6" t="s">
        <v>266</v>
      </c>
      <c r="D180" s="20"/>
      <c r="E180" s="20"/>
      <c r="F180" s="20"/>
      <c r="G180" s="20"/>
      <c r="H180" s="94"/>
      <c r="I180" s="97"/>
      <c r="J180" s="97"/>
      <c r="K180" s="72" t="str">
        <f t="shared" si="10"/>
        <v>Märgi x-ga üks valikutest!</v>
      </c>
    </row>
    <row r="181" spans="1:11" s="10" customFormat="1" ht="30" x14ac:dyDescent="0.25">
      <c r="A181" s="10">
        <f t="shared" si="11"/>
        <v>165</v>
      </c>
      <c r="B181" s="111"/>
      <c r="C181" s="6" t="s">
        <v>211</v>
      </c>
      <c r="D181" s="20"/>
      <c r="E181" s="20"/>
      <c r="F181" s="20"/>
      <c r="G181" s="20"/>
      <c r="H181" s="94"/>
      <c r="I181" s="97"/>
      <c r="J181" s="97"/>
      <c r="K181" s="72" t="str">
        <f t="shared" si="10"/>
        <v>Märgi x-ga üks valikutest!</v>
      </c>
    </row>
    <row r="182" spans="1:11" s="10" customFormat="1" ht="63" customHeight="1" x14ac:dyDescent="0.25">
      <c r="A182" s="10">
        <f t="shared" si="11"/>
        <v>166</v>
      </c>
      <c r="B182" s="111"/>
      <c r="C182" s="6" t="s">
        <v>267</v>
      </c>
      <c r="D182" s="20"/>
      <c r="E182" s="20"/>
      <c r="F182" s="20"/>
      <c r="G182" s="20"/>
      <c r="H182" s="94"/>
      <c r="I182" s="97"/>
      <c r="J182" s="97"/>
      <c r="K182" s="72" t="str">
        <f t="shared" si="10"/>
        <v>Märgi x-ga üks valikutest!</v>
      </c>
    </row>
    <row r="183" spans="1:11" s="10" customFormat="1" ht="108.75" customHeight="1" x14ac:dyDescent="0.25">
      <c r="A183" s="10">
        <f t="shared" si="11"/>
        <v>167</v>
      </c>
      <c r="B183" s="111"/>
      <c r="C183" s="6" t="s">
        <v>268</v>
      </c>
      <c r="D183" s="20"/>
      <c r="E183" s="20"/>
      <c r="F183" s="20"/>
      <c r="G183" s="20"/>
      <c r="H183" s="94"/>
      <c r="I183" s="97"/>
      <c r="J183" s="97"/>
      <c r="K183" s="72" t="str">
        <f t="shared" si="10"/>
        <v>Märgi x-ga üks valikutest!</v>
      </c>
    </row>
    <row r="184" spans="1:11" s="10" customFormat="1" ht="60" x14ac:dyDescent="0.25">
      <c r="A184" s="10">
        <f t="shared" si="11"/>
        <v>168</v>
      </c>
      <c r="B184" s="111"/>
      <c r="C184" s="6" t="s">
        <v>278</v>
      </c>
      <c r="D184" s="20"/>
      <c r="E184" s="20"/>
      <c r="F184" s="20"/>
      <c r="G184" s="20"/>
      <c r="H184" s="94"/>
      <c r="I184" s="97"/>
      <c r="J184" s="97"/>
      <c r="K184" s="72" t="str">
        <f t="shared" si="10"/>
        <v>Märgi x-ga üks valikutest!</v>
      </c>
    </row>
    <row r="185" spans="1:11" s="10" customFormat="1" ht="30" x14ac:dyDescent="0.25">
      <c r="A185" s="10">
        <f t="shared" si="11"/>
        <v>169</v>
      </c>
      <c r="B185" s="111"/>
      <c r="C185" s="6" t="s">
        <v>212</v>
      </c>
      <c r="D185" s="20"/>
      <c r="E185" s="20"/>
      <c r="F185" s="20"/>
      <c r="G185" s="20"/>
      <c r="H185" s="94"/>
      <c r="I185" s="97"/>
      <c r="J185" s="97"/>
      <c r="K185" s="72" t="str">
        <f t="shared" si="10"/>
        <v>Märgi x-ga üks valikutest!</v>
      </c>
    </row>
    <row r="186" spans="1:11" s="10" customFormat="1" ht="30" x14ac:dyDescent="0.25">
      <c r="A186" s="10">
        <f t="shared" si="11"/>
        <v>170</v>
      </c>
      <c r="B186" s="111"/>
      <c r="C186" s="6" t="s">
        <v>269</v>
      </c>
      <c r="D186" s="20"/>
      <c r="E186" s="20"/>
      <c r="F186" s="20"/>
      <c r="G186" s="20"/>
      <c r="H186" s="94"/>
      <c r="I186" s="97"/>
      <c r="J186" s="97"/>
      <c r="K186" s="72" t="str">
        <f t="shared" si="10"/>
        <v>Märgi x-ga üks valikutest!</v>
      </c>
    </row>
    <row r="187" spans="1:11" s="10" customFormat="1" ht="75" x14ac:dyDescent="0.25">
      <c r="A187" s="10">
        <f t="shared" si="11"/>
        <v>171</v>
      </c>
      <c r="B187" s="111"/>
      <c r="C187" s="6" t="s">
        <v>270</v>
      </c>
      <c r="D187" s="20"/>
      <c r="E187" s="20"/>
      <c r="F187" s="20"/>
      <c r="G187" s="20"/>
      <c r="H187" s="94"/>
      <c r="I187" s="97"/>
      <c r="J187" s="97"/>
      <c r="K187" s="72" t="str">
        <f t="shared" si="10"/>
        <v>Märgi x-ga üks valikutest!</v>
      </c>
    </row>
    <row r="188" spans="1:11" s="10" customFormat="1" ht="75" x14ac:dyDescent="0.25">
      <c r="A188" s="10">
        <f t="shared" si="11"/>
        <v>172</v>
      </c>
      <c r="B188" s="111"/>
      <c r="C188" s="6" t="s">
        <v>271</v>
      </c>
      <c r="D188" s="20"/>
      <c r="E188" s="20"/>
      <c r="F188" s="20"/>
      <c r="G188" s="20"/>
      <c r="H188" s="94"/>
      <c r="I188" s="97"/>
      <c r="J188" s="97"/>
      <c r="K188" s="72" t="str">
        <f t="shared" si="10"/>
        <v>Märgi x-ga üks valikutest!</v>
      </c>
    </row>
    <row r="189" spans="1:11" s="10" customFormat="1" x14ac:dyDescent="0.25">
      <c r="A189" s="10">
        <f t="shared" si="11"/>
        <v>173</v>
      </c>
      <c r="B189" s="111"/>
      <c r="C189" s="6" t="s">
        <v>213</v>
      </c>
      <c r="D189" s="20"/>
      <c r="E189" s="20"/>
      <c r="F189" s="20"/>
      <c r="G189" s="20"/>
      <c r="H189" s="94"/>
      <c r="I189" s="97"/>
      <c r="J189" s="97"/>
      <c r="K189" s="72" t="str">
        <f t="shared" si="10"/>
        <v>Märgi x-ga üks valikutest!</v>
      </c>
    </row>
    <row r="190" spans="1:11" s="10" customFormat="1" ht="31.5" customHeight="1" x14ac:dyDescent="0.25">
      <c r="A190" s="10">
        <f t="shared" si="11"/>
        <v>174</v>
      </c>
      <c r="B190" s="111"/>
      <c r="C190" s="6" t="s">
        <v>272</v>
      </c>
      <c r="D190" s="20"/>
      <c r="E190" s="20"/>
      <c r="F190" s="20"/>
      <c r="G190" s="20"/>
      <c r="H190" s="94"/>
      <c r="I190" s="97"/>
      <c r="J190" s="97"/>
      <c r="K190" s="72" t="str">
        <f t="shared" si="10"/>
        <v>Märgi x-ga üks valikutest!</v>
      </c>
    </row>
    <row r="191" spans="1:11" s="10" customFormat="1" ht="168.75" customHeight="1" x14ac:dyDescent="0.25">
      <c r="A191" s="10">
        <f t="shared" si="11"/>
        <v>175</v>
      </c>
      <c r="B191" s="111"/>
      <c r="C191" s="6" t="s">
        <v>277</v>
      </c>
      <c r="D191" s="20"/>
      <c r="E191" s="20"/>
      <c r="F191" s="20"/>
      <c r="G191" s="20"/>
      <c r="H191" s="94"/>
      <c r="I191" s="97"/>
      <c r="J191" s="97"/>
      <c r="K191" s="72" t="str">
        <f t="shared" si="10"/>
        <v>Märgi x-ga üks valikutest!</v>
      </c>
    </row>
    <row r="192" spans="1:11" s="10" customFormat="1" ht="30" x14ac:dyDescent="0.25">
      <c r="A192" s="10">
        <f t="shared" si="11"/>
        <v>176</v>
      </c>
      <c r="B192" s="111"/>
      <c r="C192" s="6" t="s">
        <v>214</v>
      </c>
      <c r="D192" s="20"/>
      <c r="E192" s="20"/>
      <c r="F192" s="20"/>
      <c r="G192" s="20"/>
      <c r="H192" s="94"/>
      <c r="I192" s="97"/>
      <c r="J192" s="97"/>
      <c r="K192" s="72" t="str">
        <f t="shared" si="10"/>
        <v>Märgi x-ga üks valikutest!</v>
      </c>
    </row>
    <row r="193" spans="1:11" s="10" customFormat="1" ht="45" x14ac:dyDescent="0.25">
      <c r="A193" s="10">
        <f t="shared" si="11"/>
        <v>177</v>
      </c>
      <c r="B193" s="111"/>
      <c r="C193" s="6" t="s">
        <v>273</v>
      </c>
      <c r="D193" s="20"/>
      <c r="E193" s="20"/>
      <c r="F193" s="20"/>
      <c r="G193" s="20"/>
      <c r="H193" s="94"/>
      <c r="I193" s="97"/>
      <c r="J193" s="97"/>
      <c r="K193" s="72" t="str">
        <f t="shared" si="10"/>
        <v>Märgi x-ga üks valikutest!</v>
      </c>
    </row>
    <row r="194" spans="1:11" s="10" customFormat="1" ht="30" x14ac:dyDescent="0.25">
      <c r="A194" s="10">
        <f t="shared" si="11"/>
        <v>178</v>
      </c>
      <c r="B194" s="111"/>
      <c r="C194" s="6" t="s">
        <v>274</v>
      </c>
      <c r="D194" s="20"/>
      <c r="E194" s="20"/>
      <c r="F194" s="20"/>
      <c r="G194" s="20"/>
      <c r="H194" s="94"/>
      <c r="I194" s="97"/>
      <c r="J194" s="97"/>
      <c r="K194" s="72" t="str">
        <f t="shared" si="10"/>
        <v>Märgi x-ga üks valikutest!</v>
      </c>
    </row>
    <row r="195" spans="1:11" s="10" customFormat="1" ht="30" x14ac:dyDescent="0.25">
      <c r="A195" s="10">
        <f t="shared" si="11"/>
        <v>179</v>
      </c>
      <c r="B195" s="111"/>
      <c r="C195" s="6" t="s">
        <v>215</v>
      </c>
      <c r="D195" s="20"/>
      <c r="E195" s="20"/>
      <c r="F195" s="20"/>
      <c r="G195" s="20"/>
      <c r="H195" s="94"/>
      <c r="I195" s="97"/>
      <c r="J195" s="97"/>
      <c r="K195" s="72" t="str">
        <f t="shared" si="10"/>
        <v>Märgi x-ga üks valikutest!</v>
      </c>
    </row>
    <row r="196" spans="1:11" s="10" customFormat="1" x14ac:dyDescent="0.25">
      <c r="A196" s="10">
        <f t="shared" si="11"/>
        <v>180</v>
      </c>
      <c r="B196" s="111"/>
      <c r="C196" s="6" t="s">
        <v>275</v>
      </c>
      <c r="D196" s="20"/>
      <c r="E196" s="20"/>
      <c r="F196" s="20"/>
      <c r="G196" s="20"/>
      <c r="H196" s="94"/>
      <c r="I196" s="97"/>
      <c r="J196" s="97"/>
      <c r="K196" s="72" t="str">
        <f t="shared" si="10"/>
        <v>Märgi x-ga üks valikutest!</v>
      </c>
    </row>
    <row r="197" spans="1:11" s="10" customFormat="1" x14ac:dyDescent="0.25">
      <c r="A197" s="10">
        <f t="shared" si="11"/>
        <v>181</v>
      </c>
      <c r="B197" s="111"/>
      <c r="C197" s="6" t="s">
        <v>276</v>
      </c>
      <c r="D197" s="20"/>
      <c r="E197" s="20"/>
      <c r="F197" s="20"/>
      <c r="G197" s="20"/>
      <c r="H197" s="94"/>
      <c r="I197" s="97"/>
      <c r="J197" s="97"/>
      <c r="K197" s="72" t="str">
        <f t="shared" si="10"/>
        <v>Märgi x-ga üks valikutest!</v>
      </c>
    </row>
    <row r="198" spans="1:11" s="10" customFormat="1" x14ac:dyDescent="0.25">
      <c r="A198" s="10">
        <f t="shared" si="11"/>
        <v>182</v>
      </c>
      <c r="B198" s="111"/>
      <c r="C198" s="6" t="s">
        <v>216</v>
      </c>
      <c r="D198" s="20"/>
      <c r="E198" s="20"/>
      <c r="F198" s="20"/>
      <c r="G198" s="20"/>
      <c r="H198" s="94"/>
      <c r="I198" s="97"/>
      <c r="J198" s="97"/>
      <c r="K198" s="72" t="str">
        <f t="shared" si="10"/>
        <v>Märgi x-ga üks valikutest!</v>
      </c>
    </row>
    <row r="199" spans="1:11" s="10" customFormat="1" ht="164.25" customHeight="1" x14ac:dyDescent="0.25">
      <c r="A199" s="10">
        <f t="shared" si="11"/>
        <v>183</v>
      </c>
      <c r="B199" s="31" t="s">
        <v>217</v>
      </c>
      <c r="C199" s="6" t="s">
        <v>306</v>
      </c>
      <c r="D199" s="20"/>
      <c r="E199" s="20"/>
      <c r="F199" s="20"/>
      <c r="G199" s="20"/>
      <c r="H199" s="94"/>
      <c r="I199" s="97"/>
      <c r="J199" s="97"/>
      <c r="K199" s="72" t="str">
        <f t="shared" si="10"/>
        <v>Märgi x-ga üks valikutest!</v>
      </c>
    </row>
    <row r="200" spans="1:11" s="10" customFormat="1" ht="90" x14ac:dyDescent="0.25">
      <c r="A200" s="10">
        <f t="shared" si="11"/>
        <v>184</v>
      </c>
      <c r="B200" s="31" t="s">
        <v>218</v>
      </c>
      <c r="C200" s="6" t="s">
        <v>219</v>
      </c>
      <c r="D200" s="20"/>
      <c r="E200" s="20"/>
      <c r="F200" s="20"/>
      <c r="G200" s="20"/>
      <c r="H200" s="94"/>
      <c r="I200" s="97"/>
      <c r="J200" s="97"/>
      <c r="K200" s="72" t="str">
        <f t="shared" si="10"/>
        <v>Märgi x-ga üks valikutest!</v>
      </c>
    </row>
    <row r="201" spans="1:11" s="10" customFormat="1" ht="60" x14ac:dyDescent="0.25">
      <c r="A201" s="10">
        <f t="shared" si="11"/>
        <v>185</v>
      </c>
      <c r="B201" s="31" t="s">
        <v>221</v>
      </c>
      <c r="C201" s="6" t="s">
        <v>220</v>
      </c>
      <c r="D201" s="20"/>
      <c r="E201" s="20"/>
      <c r="F201" s="20"/>
      <c r="G201" s="20"/>
      <c r="H201" s="94"/>
      <c r="I201" s="97"/>
      <c r="J201" s="97"/>
      <c r="K201" s="72" t="str">
        <f t="shared" si="10"/>
        <v>Märgi x-ga üks valikutest!</v>
      </c>
    </row>
    <row r="202" spans="1:11" s="10" customFormat="1" ht="120" x14ac:dyDescent="0.25">
      <c r="A202" s="10">
        <f t="shared" si="11"/>
        <v>186</v>
      </c>
      <c r="B202" s="31" t="s">
        <v>223</v>
      </c>
      <c r="C202" s="6" t="s">
        <v>222</v>
      </c>
      <c r="D202" s="20"/>
      <c r="E202" s="20"/>
      <c r="F202" s="20"/>
      <c r="G202" s="20"/>
      <c r="H202" s="94"/>
      <c r="I202" s="97"/>
      <c r="J202" s="97"/>
      <c r="K202" s="72" t="str">
        <f t="shared" si="10"/>
        <v>Märgi x-ga üks valikutest!</v>
      </c>
    </row>
    <row r="203" spans="1:11" s="10" customFormat="1" ht="167.25" customHeight="1" x14ac:dyDescent="0.25">
      <c r="A203" s="10">
        <f t="shared" si="11"/>
        <v>187</v>
      </c>
      <c r="B203" s="31" t="s">
        <v>224</v>
      </c>
      <c r="C203" s="6" t="s">
        <v>279</v>
      </c>
      <c r="D203" s="20"/>
      <c r="E203" s="20"/>
      <c r="F203" s="20"/>
      <c r="G203" s="20"/>
      <c r="H203" s="94"/>
      <c r="I203" s="97"/>
      <c r="J203" s="97"/>
      <c r="K203" s="72" t="str">
        <f t="shared" si="10"/>
        <v>Märgi x-ga üks valikutest!</v>
      </c>
    </row>
    <row r="204" spans="1:11" s="10" customFormat="1" ht="75" x14ac:dyDescent="0.25">
      <c r="A204" s="10">
        <f t="shared" si="11"/>
        <v>188</v>
      </c>
      <c r="B204" s="111" t="s">
        <v>225</v>
      </c>
      <c r="C204" s="6" t="s">
        <v>226</v>
      </c>
      <c r="D204" s="20"/>
      <c r="E204" s="20"/>
      <c r="F204" s="20"/>
      <c r="G204" s="20"/>
      <c r="H204" s="94"/>
      <c r="I204" s="97"/>
      <c r="J204" s="97"/>
      <c r="K204" s="72" t="str">
        <f t="shared" si="10"/>
        <v>Märgi x-ga üks valikutest!</v>
      </c>
    </row>
    <row r="205" spans="1:11" s="10" customFormat="1" ht="60" x14ac:dyDescent="0.25">
      <c r="A205" s="10">
        <f t="shared" si="11"/>
        <v>189</v>
      </c>
      <c r="B205" s="111"/>
      <c r="C205" s="6" t="s">
        <v>227</v>
      </c>
      <c r="D205" s="20"/>
      <c r="E205" s="20"/>
      <c r="F205" s="20"/>
      <c r="G205" s="20"/>
      <c r="H205" s="94"/>
      <c r="I205" s="97"/>
      <c r="J205" s="97"/>
      <c r="K205" s="72" t="str">
        <f t="shared" si="10"/>
        <v>Märgi x-ga üks valikutest!</v>
      </c>
    </row>
    <row r="206" spans="1:11" s="10" customFormat="1" ht="43.5" customHeight="1" x14ac:dyDescent="0.25">
      <c r="A206" s="10">
        <f t="shared" si="11"/>
        <v>190</v>
      </c>
      <c r="B206" s="111"/>
      <c r="C206" s="6" t="s">
        <v>228</v>
      </c>
      <c r="D206" s="20"/>
      <c r="E206" s="20"/>
      <c r="F206" s="20"/>
      <c r="G206" s="20"/>
      <c r="H206" s="94"/>
      <c r="I206" s="97"/>
      <c r="J206" s="97"/>
      <c r="K206" s="72" t="str">
        <f t="shared" si="10"/>
        <v>Märgi x-ga üks valikutest!</v>
      </c>
    </row>
    <row r="207" spans="1:11" s="10" customFormat="1" x14ac:dyDescent="0.25">
      <c r="A207" s="78"/>
      <c r="B207" s="79" t="s">
        <v>1</v>
      </c>
      <c r="C207" s="84"/>
      <c r="D207" s="81"/>
      <c r="E207" s="81"/>
      <c r="F207" s="81"/>
      <c r="G207" s="81"/>
      <c r="H207" s="95"/>
      <c r="I207" s="97"/>
      <c r="J207" s="97"/>
      <c r="K207" s="72"/>
    </row>
    <row r="208" spans="1:11" s="10" customFormat="1" ht="153" customHeight="1" x14ac:dyDescent="0.25">
      <c r="A208" s="10">
        <f>A206+1</f>
        <v>191</v>
      </c>
      <c r="B208" s="111" t="s">
        <v>229</v>
      </c>
      <c r="C208" s="6" t="s">
        <v>310</v>
      </c>
      <c r="D208" s="20"/>
      <c r="E208" s="20"/>
      <c r="F208" s="20"/>
      <c r="G208" s="20"/>
      <c r="H208" s="94"/>
      <c r="I208" s="97"/>
      <c r="J208" s="97"/>
      <c r="K208" s="72" t="str">
        <f>IF(COUNTIF(D208:G208,"X")&lt;&gt;1,"Märgi x-ga üks valikutest!","")</f>
        <v>Märgi x-ga üks valikutest!</v>
      </c>
    </row>
    <row r="209" spans="1:11" s="10" customFormat="1" ht="45" x14ac:dyDescent="0.25">
      <c r="A209" s="10">
        <f>A208+1</f>
        <v>192</v>
      </c>
      <c r="B209" s="111"/>
      <c r="C209" s="6" t="s">
        <v>230</v>
      </c>
      <c r="D209" s="20"/>
      <c r="E209" s="20"/>
      <c r="F209" s="20"/>
      <c r="G209" s="20"/>
      <c r="H209" s="94"/>
      <c r="I209" s="97"/>
      <c r="J209" s="97"/>
      <c r="K209" s="72" t="str">
        <f t="shared" ref="K209:K216" si="12">IF(COUNTIF(D209:G209,"X")&lt;&gt;1,"Märgi x-ga üks valikutest!","")</f>
        <v>Märgi x-ga üks valikutest!</v>
      </c>
    </row>
    <row r="210" spans="1:11" s="10" customFormat="1" ht="33" customHeight="1" x14ac:dyDescent="0.25">
      <c r="A210" s="10">
        <f t="shared" ref="A210:A216" si="13">A209+1</f>
        <v>193</v>
      </c>
      <c r="B210" s="111"/>
      <c r="C210" s="6" t="s">
        <v>231</v>
      </c>
      <c r="D210" s="20"/>
      <c r="E210" s="20"/>
      <c r="F210" s="20"/>
      <c r="G210" s="20"/>
      <c r="H210" s="94"/>
      <c r="I210" s="97"/>
      <c r="J210" s="97"/>
      <c r="K210" s="72" t="str">
        <f t="shared" si="12"/>
        <v>Märgi x-ga üks valikutest!</v>
      </c>
    </row>
    <row r="211" spans="1:11" s="10" customFormat="1" ht="60" x14ac:dyDescent="0.25">
      <c r="A211" s="10">
        <f t="shared" si="13"/>
        <v>194</v>
      </c>
      <c r="B211" s="111"/>
      <c r="C211" s="6" t="s">
        <v>232</v>
      </c>
      <c r="D211" s="20"/>
      <c r="E211" s="20"/>
      <c r="F211" s="20"/>
      <c r="G211" s="20"/>
      <c r="H211" s="94"/>
      <c r="I211" s="97"/>
      <c r="J211" s="97"/>
      <c r="K211" s="72" t="str">
        <f t="shared" si="12"/>
        <v>Märgi x-ga üks valikutest!</v>
      </c>
    </row>
    <row r="212" spans="1:11" s="10" customFormat="1" ht="45" x14ac:dyDescent="0.25">
      <c r="A212" s="10">
        <f t="shared" si="13"/>
        <v>195</v>
      </c>
      <c r="B212" s="111" t="s">
        <v>233</v>
      </c>
      <c r="C212" s="6" t="s">
        <v>236</v>
      </c>
      <c r="D212" s="20"/>
      <c r="E212" s="20"/>
      <c r="F212" s="20"/>
      <c r="G212" s="20"/>
      <c r="H212" s="94"/>
      <c r="I212" s="97"/>
      <c r="J212" s="97"/>
      <c r="K212" s="72" t="str">
        <f t="shared" si="12"/>
        <v>Märgi x-ga üks valikutest!</v>
      </c>
    </row>
    <row r="213" spans="1:11" s="10" customFormat="1" x14ac:dyDescent="0.25">
      <c r="A213" s="10">
        <f t="shared" si="13"/>
        <v>196</v>
      </c>
      <c r="B213" s="111"/>
      <c r="C213" s="6" t="s">
        <v>237</v>
      </c>
      <c r="D213" s="20"/>
      <c r="E213" s="20"/>
      <c r="F213" s="20"/>
      <c r="G213" s="20"/>
      <c r="H213" s="94"/>
      <c r="I213" s="97"/>
      <c r="J213" s="97"/>
      <c r="K213" s="72" t="str">
        <f t="shared" si="12"/>
        <v>Märgi x-ga üks valikutest!</v>
      </c>
    </row>
    <row r="214" spans="1:11" s="10" customFormat="1" ht="30" x14ac:dyDescent="0.25">
      <c r="A214" s="10">
        <f t="shared" si="13"/>
        <v>197</v>
      </c>
      <c r="B214" s="111"/>
      <c r="C214" s="6" t="s">
        <v>238</v>
      </c>
      <c r="D214" s="20"/>
      <c r="E214" s="20"/>
      <c r="F214" s="20"/>
      <c r="G214" s="20"/>
      <c r="H214" s="94"/>
      <c r="I214" s="97"/>
      <c r="J214" s="97"/>
      <c r="K214" s="72" t="str">
        <f t="shared" si="12"/>
        <v>Märgi x-ga üks valikutest!</v>
      </c>
    </row>
    <row r="215" spans="1:11" s="10" customFormat="1" ht="92.25" customHeight="1" x14ac:dyDescent="0.25">
      <c r="A215" s="10">
        <f t="shared" si="13"/>
        <v>198</v>
      </c>
      <c r="B215" s="31" t="s">
        <v>234</v>
      </c>
      <c r="C215" s="6" t="s">
        <v>239</v>
      </c>
      <c r="D215" s="20"/>
      <c r="E215" s="20"/>
      <c r="F215" s="20"/>
      <c r="G215" s="20"/>
      <c r="H215" s="94"/>
      <c r="I215" s="97"/>
      <c r="J215" s="97"/>
      <c r="K215" s="72" t="str">
        <f>IF(COUNTIF(D215:G215,"X")&lt;&gt;1,"Märgi x-ga üks valikutest!","")</f>
        <v>Märgi x-ga üks valikutest!</v>
      </c>
    </row>
    <row r="216" spans="1:11" s="10" customFormat="1" ht="77.25" customHeight="1" x14ac:dyDescent="0.25">
      <c r="A216" s="10">
        <f t="shared" si="13"/>
        <v>199</v>
      </c>
      <c r="B216" s="31" t="s">
        <v>235</v>
      </c>
      <c r="C216" s="6" t="s">
        <v>240</v>
      </c>
      <c r="D216" s="20"/>
      <c r="E216" s="20"/>
      <c r="F216" s="20"/>
      <c r="G216" s="20"/>
      <c r="H216" s="94"/>
      <c r="I216" s="97"/>
      <c r="J216" s="97"/>
      <c r="K216" s="72" t="str">
        <f t="shared" si="12"/>
        <v>Märgi x-ga üks valikutest!</v>
      </c>
    </row>
    <row r="217" spans="1:11" s="10" customFormat="1" x14ac:dyDescent="0.25">
      <c r="A217" s="82"/>
      <c r="B217" s="83" t="s">
        <v>2</v>
      </c>
      <c r="C217" s="90"/>
      <c r="D217" s="81"/>
      <c r="E217" s="81"/>
      <c r="F217" s="81"/>
      <c r="G217" s="81"/>
      <c r="H217" s="95"/>
      <c r="I217" s="97"/>
      <c r="J217" s="97"/>
      <c r="K217" s="72"/>
    </row>
    <row r="218" spans="1:11" ht="183.75" customHeight="1" x14ac:dyDescent="0.25">
      <c r="A218" s="10">
        <f>A216+1</f>
        <v>200</v>
      </c>
      <c r="B218" s="5" t="s">
        <v>283</v>
      </c>
      <c r="C218" s="6" t="s">
        <v>311</v>
      </c>
      <c r="D218" s="20"/>
      <c r="E218" s="20"/>
      <c r="F218" s="20"/>
      <c r="G218" s="20"/>
      <c r="H218" s="94"/>
      <c r="I218" s="97"/>
      <c r="J218" s="97"/>
      <c r="K218" s="72" t="str">
        <f>IF(COUNTIF(D218:G218,"X")&lt;&gt;1,"Märgi x-ga üks valikutest!","")</f>
        <v>Märgi x-ga üks valikutest!</v>
      </c>
    </row>
    <row r="219" spans="1:11" x14ac:dyDescent="0.25">
      <c r="A219" s="10"/>
      <c r="B219" s="5"/>
      <c r="C219" s="3"/>
    </row>
    <row r="220" spans="1:11" x14ac:dyDescent="0.25">
      <c r="A220" s="10"/>
    </row>
    <row r="221" spans="1:11" x14ac:dyDescent="0.25">
      <c r="A221" s="10"/>
    </row>
    <row r="222" spans="1:11" x14ac:dyDescent="0.25">
      <c r="A222" s="10"/>
    </row>
    <row r="223" spans="1:11" x14ac:dyDescent="0.25">
      <c r="A223" s="10"/>
    </row>
    <row r="224" spans="1: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sheetData>
  <autoFilter ref="A4:K218" xr:uid="{00000000-0009-0000-0000-000001000000}"/>
  <mergeCells count="26">
    <mergeCell ref="B171:B198"/>
    <mergeCell ref="B208:B211"/>
    <mergeCell ref="B212:B214"/>
    <mergeCell ref="B83:B87"/>
    <mergeCell ref="B152:B155"/>
    <mergeCell ref="B156:B158"/>
    <mergeCell ref="B159:B162"/>
    <mergeCell ref="B163:B165"/>
    <mergeCell ref="B166:B168"/>
    <mergeCell ref="B204:B206"/>
    <mergeCell ref="A1:I1"/>
    <mergeCell ref="B33:B40"/>
    <mergeCell ref="D3:I3"/>
    <mergeCell ref="B22:B30"/>
    <mergeCell ref="B149:B151"/>
    <mergeCell ref="B89:B92"/>
    <mergeCell ref="B111:B114"/>
    <mergeCell ref="B103:B110"/>
    <mergeCell ref="B50:B59"/>
    <mergeCell ref="B63:B79"/>
    <mergeCell ref="B122:B130"/>
    <mergeCell ref="B134:B136"/>
    <mergeCell ref="B137:B139"/>
    <mergeCell ref="B140:B142"/>
    <mergeCell ref="B143:B145"/>
    <mergeCell ref="B146:B148"/>
  </mergeCells>
  <conditionalFormatting sqref="A1">
    <cfRule type="expression" dxfId="5" priority="13">
      <formula>#REF!=A1</formula>
    </cfRule>
  </conditionalFormatting>
  <conditionalFormatting sqref="B103">
    <cfRule type="expression" dxfId="4" priority="14">
      <formula>B82=B103</formula>
    </cfRule>
  </conditionalFormatting>
  <printOptions horizontalCentered="1"/>
  <pageMargins left="0.23622047244094491" right="0.23622047244094491" top="0.59055118110236227" bottom="0.39370078740157483" header="0.19685039370078741" footer="0.19685039370078741"/>
  <pageSetup scale="43" fitToHeight="3" orientation="portrait" r:id="rId1"/>
  <headerFooter>
    <oddHeader>&amp;L&amp;F&amp;R&amp;A</oddHeader>
    <oddFooter>&amp;R&amp;P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0"/>
  <sheetViews>
    <sheetView workbookViewId="0">
      <selection activeCell="B2" sqref="B2"/>
    </sheetView>
  </sheetViews>
  <sheetFormatPr defaultRowHeight="15" x14ac:dyDescent="0.25"/>
  <cols>
    <col min="1" max="1" width="3" customWidth="1"/>
    <col min="2" max="2" width="61.85546875" customWidth="1"/>
    <col min="8" max="8" width="23.85546875" customWidth="1"/>
  </cols>
  <sheetData>
    <row r="1" spans="1:8" s="7" customFormat="1" ht="20.25" thickBot="1" x14ac:dyDescent="0.3">
      <c r="A1" s="106" t="s">
        <v>280</v>
      </c>
      <c r="B1" s="106"/>
      <c r="C1" s="106"/>
      <c r="D1" s="106"/>
      <c r="E1" s="106"/>
      <c r="F1" s="106"/>
      <c r="G1" s="106"/>
      <c r="H1" s="106"/>
    </row>
    <row r="2" spans="1:8" s="7" customFormat="1" ht="15.75" thickTop="1" x14ac:dyDescent="0.25">
      <c r="E2" s="114" t="str">
        <f>Üldinfo!B4</f>
        <v>3-4.</v>
      </c>
      <c r="F2" s="114"/>
      <c r="G2" s="114"/>
      <c r="H2" s="114"/>
    </row>
    <row r="3" spans="1:8" s="7" customFormat="1" x14ac:dyDescent="0.25">
      <c r="F3" s="19"/>
    </row>
    <row r="4" spans="1:8" ht="73.5" x14ac:dyDescent="0.25">
      <c r="A4" s="66" t="s">
        <v>300</v>
      </c>
      <c r="B4" s="67" t="s">
        <v>40</v>
      </c>
      <c r="C4" s="68" t="s">
        <v>41</v>
      </c>
      <c r="D4" s="69" t="s">
        <v>35</v>
      </c>
      <c r="E4" s="70" t="s">
        <v>36</v>
      </c>
      <c r="F4" s="70" t="s">
        <v>37</v>
      </c>
      <c r="G4" s="70" t="s">
        <v>38</v>
      </c>
      <c r="H4" s="71" t="s">
        <v>42</v>
      </c>
    </row>
    <row r="5" spans="1:8" x14ac:dyDescent="0.25">
      <c r="A5">
        <v>1</v>
      </c>
      <c r="B5" s="34" t="str">
        <f>'Kontroll-leht'!B5</f>
        <v>Ülevaatuse töövõtu läbiviimine kooskõlas ISRE(EE)2400 (muudetud)</v>
      </c>
      <c r="C5" s="21">
        <f>COUNT('Kontroll-leht'!A6:A7)</f>
        <v>2</v>
      </c>
      <c r="D5" s="21">
        <f>COUNTIF('Kontroll-leht'!D6:D7,"X")</f>
        <v>0</v>
      </c>
      <c r="E5" s="21">
        <f>COUNTIF('Kontroll-leht'!E6:E7,"X")</f>
        <v>0</v>
      </c>
      <c r="F5" s="21">
        <f>COUNTIF('Kontroll-leht'!F6:F7,"X")</f>
        <v>0</v>
      </c>
      <c r="G5" s="21">
        <f>COUNTIF('Kontroll-leht'!G6:G7,"X")</f>
        <v>0</v>
      </c>
      <c r="H5" s="22" t="str">
        <f t="shared" ref="H5:H19" si="0">IF(SUM(D5:G5)&lt;&gt;C5,"Osad küsimused vastamata","Korras")</f>
        <v>Osad küsimused vastamata</v>
      </c>
    </row>
    <row r="6" spans="1:8" x14ac:dyDescent="0.25">
      <c r="A6">
        <f t="shared" ref="A6:A18" si="1">A5+1</f>
        <v>2</v>
      </c>
      <c r="B6" s="34" t="str">
        <f>'Kontroll-leht'!B8</f>
        <v>Eetikanõuded</v>
      </c>
      <c r="C6" s="21">
        <f>COUNT('Kontroll-leht'!A9)</f>
        <v>1</v>
      </c>
      <c r="D6" s="21">
        <f>COUNTIF('Kontroll-leht'!D9,"X")</f>
        <v>0</v>
      </c>
      <c r="E6" s="21">
        <f>COUNTIF('Kontroll-leht'!E9,"X")</f>
        <v>0</v>
      </c>
      <c r="F6" s="21">
        <f>COUNTIF('Kontroll-leht'!F9,"X")</f>
        <v>0</v>
      </c>
      <c r="G6" s="21">
        <f>COUNTIF('Kontroll-leht'!G9,"X")</f>
        <v>0</v>
      </c>
      <c r="H6" s="22" t="str">
        <f t="shared" si="0"/>
        <v>Osad küsimused vastamata</v>
      </c>
    </row>
    <row r="7" spans="1:8" x14ac:dyDescent="0.25">
      <c r="A7">
        <f t="shared" si="1"/>
        <v>3</v>
      </c>
      <c r="B7" s="34" t="str">
        <f>'Kontroll-leht'!B10</f>
        <v>Kutsealane skeptitsism ja kutsealane otsustus</v>
      </c>
      <c r="C7" s="21">
        <f>COUNT('Kontroll-leht'!A11:A12)</f>
        <v>2</v>
      </c>
      <c r="D7" s="21">
        <f>COUNTIF('Kontroll-leht'!D11:D12,"X")</f>
        <v>0</v>
      </c>
      <c r="E7" s="21">
        <f>COUNTIF('Kontroll-leht'!E11:E12,"X")</f>
        <v>0</v>
      </c>
      <c r="F7" s="21">
        <f>COUNTIF('Kontroll-leht'!F11:F12,"X")</f>
        <v>0</v>
      </c>
      <c r="G7" s="21">
        <f>COUNTIF('Kontroll-leht'!G11:G12,"X")</f>
        <v>0</v>
      </c>
      <c r="H7" s="22" t="str">
        <f t="shared" si="0"/>
        <v>Osad küsimused vastamata</v>
      </c>
    </row>
    <row r="8" spans="1:8" x14ac:dyDescent="0.25">
      <c r="A8">
        <f t="shared" si="1"/>
        <v>4</v>
      </c>
      <c r="B8" s="34" t="str">
        <f>'Kontroll-leht'!B13</f>
        <v>Kvaliteedikontroll töövõtu tasandil</v>
      </c>
      <c r="C8" s="21">
        <f>COUNT('Kontroll-leht'!A14:A15)</f>
        <v>2</v>
      </c>
      <c r="D8" s="21">
        <f>COUNTIF('Kontroll-leht'!D14:D15,"X")</f>
        <v>0</v>
      </c>
      <c r="E8" s="21">
        <f>COUNTIF('Kontroll-leht'!E14:E15,"X")</f>
        <v>0</v>
      </c>
      <c r="F8" s="21">
        <f>COUNTIF('Kontroll-leht'!F14:F15,"X")</f>
        <v>0</v>
      </c>
      <c r="G8" s="21">
        <f>COUNTIF('Kontroll-leht'!G14:G15,"X")</f>
        <v>0</v>
      </c>
      <c r="H8" s="22" t="str">
        <f t="shared" si="0"/>
        <v>Osad küsimused vastamata</v>
      </c>
    </row>
    <row r="9" spans="1:8" x14ac:dyDescent="0.25">
      <c r="A9">
        <f t="shared" si="1"/>
        <v>5</v>
      </c>
      <c r="B9" s="34" t="str">
        <f>'Kontroll-leht'!B16</f>
        <v>Kliendisuhete ja ülevaatuse töövõttude aktsepteerimine ja jätkamine</v>
      </c>
      <c r="C9" s="21">
        <f>COUNT('Kontroll-leht'!A17:A43)</f>
        <v>27</v>
      </c>
      <c r="D9" s="21">
        <f>COUNTIF('Kontroll-leht'!D17:D43,"X")</f>
        <v>0</v>
      </c>
      <c r="E9" s="21">
        <f>COUNTIF('Kontroll-leht'!E17:E43,"X")</f>
        <v>0</v>
      </c>
      <c r="F9" s="21">
        <f>COUNTIF('Kontroll-leht'!F17:F43,"X")</f>
        <v>0</v>
      </c>
      <c r="G9" s="21">
        <f>COUNTIF('Kontroll-leht'!G17:G43,"X")</f>
        <v>0</v>
      </c>
      <c r="H9" s="22" t="str">
        <f t="shared" si="0"/>
        <v>Osad küsimused vastamata</v>
      </c>
    </row>
    <row r="10" spans="1:8" x14ac:dyDescent="0.25">
      <c r="A10">
        <f t="shared" si="1"/>
        <v>6</v>
      </c>
      <c r="B10" s="34" t="str">
        <f>'Kontroll-leht'!B44</f>
        <v>Infovahetus juhtkonna ja valitsemisülesandega isikutega</v>
      </c>
      <c r="C10" s="21">
        <f>COUNT('Kontroll-leht'!A45)</f>
        <v>1</v>
      </c>
      <c r="D10" s="21">
        <f>COUNTIF('Kontroll-leht'!D45,"X")</f>
        <v>0</v>
      </c>
      <c r="E10" s="21">
        <f>COUNTIF('Kontroll-leht'!E45,"X")</f>
        <v>0</v>
      </c>
      <c r="F10" s="21">
        <f>COUNTIF('Kontroll-leht'!F45,"X")</f>
        <v>0</v>
      </c>
      <c r="G10" s="21">
        <f>COUNTIF('Kontroll-leht'!G45,"X")</f>
        <v>0</v>
      </c>
      <c r="H10" s="22" t="str">
        <f t="shared" si="0"/>
        <v>Osad küsimused vastamata</v>
      </c>
    </row>
    <row r="11" spans="1:8" x14ac:dyDescent="0.25">
      <c r="A11">
        <f t="shared" si="1"/>
        <v>7</v>
      </c>
      <c r="B11" s="34" t="str">
        <f>'Kontroll-leht'!B46</f>
        <v>Töövõtu läbiviimine</v>
      </c>
      <c r="C11" s="21">
        <f>COUNT('Kontroll-leht'!A47:A96)</f>
        <v>50</v>
      </c>
      <c r="D11" s="21">
        <f>COUNTIF('Kontroll-leht'!D47:D96,"X")</f>
        <v>0</v>
      </c>
      <c r="E11" s="21">
        <f>COUNTIF('Kontroll-leht'!E47:E96,"X")</f>
        <v>0</v>
      </c>
      <c r="F11" s="21">
        <f>COUNTIF('Kontroll-leht'!F47:F96,"X")</f>
        <v>0</v>
      </c>
      <c r="G11" s="21">
        <f>COUNTIF('Kontroll-leht'!G47:G96,"X")</f>
        <v>0</v>
      </c>
      <c r="H11" s="22" t="str">
        <f t="shared" si="0"/>
        <v>Osad küsimused vastamata</v>
      </c>
    </row>
    <row r="12" spans="1:8" x14ac:dyDescent="0.25">
      <c r="A12">
        <f t="shared" si="1"/>
        <v>8</v>
      </c>
      <c r="B12" s="34" t="str">
        <f>'Kontroll-leht'!B97</f>
        <v>Järgnevad sündmused</v>
      </c>
      <c r="C12" s="21">
        <f>COUNT('Kontroll-leht'!A98:A100)</f>
        <v>3</v>
      </c>
      <c r="D12" s="21">
        <f>COUNTIF('Kontroll-leht'!D98:D100,"X")</f>
        <v>0</v>
      </c>
      <c r="E12" s="21">
        <f>COUNTIF('Kontroll-leht'!E98:E100,"X")</f>
        <v>0</v>
      </c>
      <c r="F12" s="21">
        <f>COUNTIF('Kontroll-leht'!F98:F100,"X")</f>
        <v>0</v>
      </c>
      <c r="G12" s="21">
        <f>COUNTIF('Kontroll-leht'!G98:G100,"X")</f>
        <v>0</v>
      </c>
      <c r="H12" s="22" t="str">
        <f t="shared" si="0"/>
        <v>Osad küsimused vastamata</v>
      </c>
    </row>
    <row r="13" spans="1:8" x14ac:dyDescent="0.25">
      <c r="A13">
        <f t="shared" si="1"/>
        <v>9</v>
      </c>
      <c r="B13" s="34" t="str">
        <f>'Kontroll-leht'!B101</f>
        <v>Kirjalikud esitised</v>
      </c>
      <c r="C13" s="21">
        <f>COUNT('Kontroll-leht'!A102:A116)</f>
        <v>15</v>
      </c>
      <c r="D13" s="21">
        <f>COUNTIF('Kontroll-leht'!D102:D116,"X")</f>
        <v>0</v>
      </c>
      <c r="E13" s="21">
        <f>COUNTIF('Kontroll-leht'!E102:E116,"X")</f>
        <v>0</v>
      </c>
      <c r="F13" s="21">
        <f>COUNTIF('Kontroll-leht'!F102:F116,"X")</f>
        <v>0</v>
      </c>
      <c r="G13" s="21">
        <f>COUNTIF('Kontroll-leht'!G102:G116,"X")</f>
        <v>0</v>
      </c>
      <c r="H13" s="22" t="str">
        <f t="shared" si="0"/>
        <v>Osad küsimused vastamata</v>
      </c>
    </row>
    <row r="14" spans="1:8" x14ac:dyDescent="0.25">
      <c r="A14">
        <f t="shared" si="1"/>
        <v>10</v>
      </c>
      <c r="B14" s="34" t="str">
        <f>'Kontroll-leht'!B117</f>
        <v>Läbiviidud protseduuride kaudu saadud tõendite hindamine</v>
      </c>
      <c r="C14" s="21">
        <f>COUNT('Kontroll-leht'!A118:A120)</f>
        <v>3</v>
      </c>
      <c r="D14" s="21">
        <f>COUNTIF('Kontroll-leht'!D118:D120,"X")</f>
        <v>0</v>
      </c>
      <c r="E14" s="21">
        <f>COUNTIF('Kontroll-leht'!E118:E120,"X")</f>
        <v>0</v>
      </c>
      <c r="F14" s="21">
        <f>COUNTIF('Kontroll-leht'!F118:F120,"X")</f>
        <v>0</v>
      </c>
      <c r="G14" s="21">
        <f>COUNTIF('Kontroll-leht'!G118:G120,"X")</f>
        <v>0</v>
      </c>
      <c r="H14" s="22" t="str">
        <f t="shared" si="0"/>
        <v>Osad küsimused vastamata</v>
      </c>
    </row>
    <row r="15" spans="1:8" x14ac:dyDescent="0.25">
      <c r="A15">
        <f t="shared" si="1"/>
        <v>11</v>
      </c>
      <c r="B15" s="34" t="str">
        <f>'Kontroll-leht'!B121</f>
        <v>Praktiseerija kokkuvõtte tegemine finantsaruannete kohta</v>
      </c>
      <c r="C15" s="21">
        <f>COUNT('Kontroll-leht'!A122:A169)</f>
        <v>48</v>
      </c>
      <c r="D15" s="21">
        <f>COUNTIF('Kontroll-leht'!D122:D169,"X")</f>
        <v>0</v>
      </c>
      <c r="E15" s="21">
        <f>COUNTIF('Kontroll-leht'!E122:E169,"X")</f>
        <v>0</v>
      </c>
      <c r="F15" s="21">
        <f>COUNTIF('Kontroll-leht'!F122:F169,"X")</f>
        <v>0</v>
      </c>
      <c r="G15" s="21">
        <f>COUNTIF('Kontroll-leht'!G122:G169,"X")</f>
        <v>0</v>
      </c>
      <c r="H15" s="22" t="str">
        <f t="shared" si="0"/>
        <v>Osad küsimused vastamata</v>
      </c>
    </row>
    <row r="16" spans="1:8" x14ac:dyDescent="0.25">
      <c r="A16">
        <f t="shared" si="1"/>
        <v>12</v>
      </c>
      <c r="B16" s="34" t="s">
        <v>256</v>
      </c>
      <c r="C16" s="21">
        <f>COUNT('Kontroll-leht'!A171:A206)</f>
        <v>36</v>
      </c>
      <c r="D16" s="21">
        <f>COUNTIF('Kontroll-leht'!D171:D206,"X")</f>
        <v>0</v>
      </c>
      <c r="E16" s="21">
        <f>COUNTIF('Kontroll-leht'!E171:E206,"X")</f>
        <v>0</v>
      </c>
      <c r="F16" s="21">
        <f>COUNTIF('Kontroll-leht'!F171:F206,"X")</f>
        <v>0</v>
      </c>
      <c r="G16" s="21">
        <f>COUNTIF('Kontroll-leht'!G171:G206,"X")</f>
        <v>0</v>
      </c>
      <c r="H16" s="22" t="str">
        <f t="shared" si="0"/>
        <v>Osad küsimused vastamata</v>
      </c>
    </row>
    <row r="17" spans="1:8" x14ac:dyDescent="0.25">
      <c r="A17">
        <f t="shared" si="1"/>
        <v>13</v>
      </c>
      <c r="B17" s="34" t="s">
        <v>1</v>
      </c>
      <c r="C17" s="21">
        <f>COUNT('Kontroll-leht'!A208:A216)</f>
        <v>9</v>
      </c>
      <c r="D17" s="21">
        <f>COUNTIF('Kontroll-leht'!D208:D216,"X")</f>
        <v>0</v>
      </c>
      <c r="E17" s="21">
        <f>COUNTIF('Kontroll-leht'!E208:E216,"X")</f>
        <v>0</v>
      </c>
      <c r="F17" s="21">
        <f>COUNTIF('Kontroll-leht'!F208:F216,"X")</f>
        <v>0</v>
      </c>
      <c r="G17" s="21">
        <f>COUNTIF('Kontroll-leht'!G208:G216,"X")</f>
        <v>0</v>
      </c>
      <c r="H17" s="22" t="str">
        <f t="shared" si="0"/>
        <v>Osad küsimused vastamata</v>
      </c>
    </row>
    <row r="18" spans="1:8" x14ac:dyDescent="0.25">
      <c r="A18">
        <f t="shared" si="1"/>
        <v>14</v>
      </c>
      <c r="B18" s="34" t="s">
        <v>2</v>
      </c>
      <c r="C18" s="23">
        <f>COUNT('Kontroll-leht'!A218)</f>
        <v>1</v>
      </c>
      <c r="D18" s="23">
        <f>COUNTIF('Kontroll-leht'!D218,"X")</f>
        <v>0</v>
      </c>
      <c r="E18" s="23">
        <f>COUNTIF('Kontroll-leht'!E218,"X")</f>
        <v>0</v>
      </c>
      <c r="F18" s="23">
        <f>COUNTIF('Kontroll-leht'!F218,"X")</f>
        <v>0</v>
      </c>
      <c r="G18" s="23">
        <f>COUNTIF('Kontroll-leht'!G218,"X")</f>
        <v>0</v>
      </c>
      <c r="H18" s="24" t="str">
        <f t="shared" si="0"/>
        <v>Osad küsimused vastamata</v>
      </c>
    </row>
    <row r="19" spans="1:8" x14ac:dyDescent="0.25">
      <c r="B19" s="25" t="s">
        <v>43</v>
      </c>
      <c r="C19" s="26">
        <f>SUM(C5:C18)</f>
        <v>200</v>
      </c>
      <c r="D19" s="26">
        <f>SUM(D5:D18)</f>
        <v>0</v>
      </c>
      <c r="E19" s="26">
        <f>SUM(E5:E18)</f>
        <v>0</v>
      </c>
      <c r="F19" s="26">
        <f>SUM(F5:F18)</f>
        <v>0</v>
      </c>
      <c r="G19" s="26">
        <f>SUM(G5:G18)</f>
        <v>0</v>
      </c>
      <c r="H19" s="22" t="str">
        <f t="shared" si="0"/>
        <v>Osad küsimused vastamata</v>
      </c>
    </row>
    <row r="21" spans="1:8" x14ac:dyDescent="0.25">
      <c r="B21" s="25" t="s">
        <v>44</v>
      </c>
    </row>
    <row r="22" spans="1:8" x14ac:dyDescent="0.25">
      <c r="A22">
        <f>A5</f>
        <v>1</v>
      </c>
      <c r="B22" s="113"/>
      <c r="C22" s="113"/>
      <c r="D22" s="113"/>
      <c r="E22" s="113"/>
      <c r="F22" s="113"/>
      <c r="G22" s="113"/>
      <c r="H22" s="113"/>
    </row>
    <row r="23" spans="1:8" x14ac:dyDescent="0.25">
      <c r="A23">
        <f t="shared" ref="A23:A30" si="2">A6</f>
        <v>2</v>
      </c>
      <c r="B23" s="113"/>
      <c r="C23" s="113"/>
      <c r="D23" s="113"/>
      <c r="E23" s="113"/>
      <c r="F23" s="113"/>
      <c r="G23" s="113"/>
      <c r="H23" s="113"/>
    </row>
    <row r="24" spans="1:8" x14ac:dyDescent="0.25">
      <c r="A24">
        <f t="shared" si="2"/>
        <v>3</v>
      </c>
      <c r="B24" s="113"/>
      <c r="C24" s="113"/>
      <c r="D24" s="113"/>
      <c r="E24" s="113"/>
      <c r="F24" s="113"/>
      <c r="G24" s="113"/>
      <c r="H24" s="113"/>
    </row>
    <row r="25" spans="1:8" x14ac:dyDescent="0.25">
      <c r="A25">
        <f t="shared" si="2"/>
        <v>4</v>
      </c>
      <c r="B25" s="27"/>
      <c r="C25" s="27"/>
      <c r="D25" s="27"/>
      <c r="E25" s="27"/>
      <c r="F25" s="27"/>
      <c r="G25" s="27"/>
      <c r="H25" s="27"/>
    </row>
    <row r="26" spans="1:8" x14ac:dyDescent="0.25">
      <c r="A26">
        <f t="shared" si="2"/>
        <v>5</v>
      </c>
      <c r="B26" s="27"/>
      <c r="C26" s="27"/>
      <c r="D26" s="27"/>
      <c r="E26" s="27"/>
      <c r="F26" s="27"/>
      <c r="G26" s="27"/>
      <c r="H26" s="27"/>
    </row>
    <row r="27" spans="1:8" x14ac:dyDescent="0.25">
      <c r="A27">
        <f t="shared" si="2"/>
        <v>6</v>
      </c>
      <c r="B27" s="27"/>
      <c r="C27" s="27"/>
      <c r="D27" s="27"/>
      <c r="E27" s="27"/>
      <c r="F27" s="27"/>
      <c r="G27" s="27"/>
      <c r="H27" s="27"/>
    </row>
    <row r="28" spans="1:8" x14ac:dyDescent="0.25">
      <c r="A28">
        <f t="shared" si="2"/>
        <v>7</v>
      </c>
      <c r="B28" s="113"/>
      <c r="C28" s="113"/>
      <c r="D28" s="113"/>
      <c r="E28" s="113"/>
      <c r="F28" s="113"/>
      <c r="G28" s="113"/>
      <c r="H28" s="113"/>
    </row>
    <row r="29" spans="1:8" x14ac:dyDescent="0.25">
      <c r="A29">
        <f t="shared" si="2"/>
        <v>8</v>
      </c>
      <c r="B29" s="113"/>
      <c r="C29" s="113"/>
      <c r="D29" s="113"/>
      <c r="E29" s="113"/>
      <c r="F29" s="113"/>
      <c r="G29" s="113"/>
      <c r="H29" s="113"/>
    </row>
    <row r="30" spans="1:8" x14ac:dyDescent="0.25">
      <c r="A30">
        <f t="shared" si="2"/>
        <v>9</v>
      </c>
      <c r="B30" s="113"/>
      <c r="C30" s="113"/>
      <c r="D30" s="113"/>
      <c r="E30" s="113"/>
      <c r="F30" s="113"/>
      <c r="G30" s="113"/>
      <c r="H30" s="113"/>
    </row>
  </sheetData>
  <mergeCells count="8">
    <mergeCell ref="B29:H29"/>
    <mergeCell ref="B30:H30"/>
    <mergeCell ref="A1:H1"/>
    <mergeCell ref="E2:H2"/>
    <mergeCell ref="B22:H22"/>
    <mergeCell ref="B23:H23"/>
    <mergeCell ref="B24:H24"/>
    <mergeCell ref="B28:H28"/>
  </mergeCells>
  <conditionalFormatting sqref="A1">
    <cfRule type="expression" dxfId="3" priority="1">
      <formula>#REF!=A1</formula>
    </cfRule>
  </conditionalFormatting>
  <conditionalFormatting sqref="B19">
    <cfRule type="expression" dxfId="2" priority="3">
      <formula>#REF!=B19</formula>
    </cfRule>
  </conditionalFormatting>
  <conditionalFormatting sqref="B21">
    <cfRule type="expression" dxfId="1" priority="2">
      <formula>B20=B21</formula>
    </cfRule>
  </conditionalFormatting>
  <printOptions horizontalCentered="1"/>
  <pageMargins left="0.59055118110236227" right="0.39370078740157483" top="0.59055118110236227" bottom="0.39370078740157483" header="0.19685039370078741" footer="0.19685039370078741"/>
  <headerFooter>
    <oddHeader>&amp;L&amp;F&amp;R&amp;A</oddHeader>
    <oddFooter>&amp;R&amp;P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18"/>
  <sheetViews>
    <sheetView zoomScale="85" zoomScaleNormal="85" workbookViewId="0">
      <pane xSplit="3" ySplit="4" topLeftCell="D5" activePane="bottomRight" state="frozen"/>
      <selection pane="topRight" activeCell="D1" sqref="D1"/>
      <selection pane="bottomLeft" activeCell="A5" sqref="A5"/>
      <selection pane="bottomRight" activeCell="J15" sqref="J15"/>
    </sheetView>
  </sheetViews>
  <sheetFormatPr defaultRowHeight="15" x14ac:dyDescent="0.25"/>
  <cols>
    <col min="1" max="1" width="4.140625" customWidth="1"/>
    <col min="2" max="2" width="16.140625" customWidth="1"/>
    <col min="3" max="3" width="41.85546875" style="4" customWidth="1"/>
    <col min="4" max="4" width="32.5703125" style="22" customWidth="1"/>
    <col min="5" max="5" width="34.28515625" style="22" customWidth="1"/>
    <col min="6" max="8" width="9.140625" style="39" customWidth="1"/>
  </cols>
  <sheetData>
    <row r="1" spans="1:8" ht="19.5" x14ac:dyDescent="0.25">
      <c r="A1" s="35" t="s">
        <v>336</v>
      </c>
      <c r="B1" s="36"/>
      <c r="C1" s="37"/>
      <c r="D1" s="38"/>
      <c r="E1" s="38"/>
    </row>
    <row r="2" spans="1:8" x14ac:dyDescent="0.25">
      <c r="A2" s="115" t="s">
        <v>350</v>
      </c>
      <c r="B2" s="115"/>
      <c r="C2" s="115"/>
      <c r="D2" s="115"/>
      <c r="E2" s="40"/>
    </row>
    <row r="3" spans="1:8" x14ac:dyDescent="0.25">
      <c r="B3" s="11"/>
      <c r="C3" s="3"/>
      <c r="D3" s="40"/>
      <c r="E3" s="40"/>
    </row>
    <row r="4" spans="1:8" s="2" customFormat="1" ht="56.25" x14ac:dyDescent="0.25">
      <c r="A4" s="41" t="s">
        <v>33</v>
      </c>
      <c r="B4" s="41" t="s">
        <v>0</v>
      </c>
      <c r="C4" s="42" t="s">
        <v>8</v>
      </c>
      <c r="D4" s="43" t="s">
        <v>281</v>
      </c>
      <c r="E4" s="43" t="s">
        <v>39</v>
      </c>
      <c r="F4" s="44" t="s">
        <v>282</v>
      </c>
      <c r="G4" s="45" t="s">
        <v>36</v>
      </c>
      <c r="H4" s="45" t="s">
        <v>37</v>
      </c>
    </row>
    <row r="5" spans="1:8" s="48" customFormat="1" x14ac:dyDescent="0.25">
      <c r="A5" s="91"/>
      <c r="B5" s="53" t="s">
        <v>307</v>
      </c>
      <c r="C5" s="46"/>
      <c r="D5" s="46"/>
      <c r="E5" s="46"/>
      <c r="F5" s="47"/>
      <c r="G5" s="47"/>
      <c r="H5" s="47"/>
    </row>
    <row r="6" spans="1:8" ht="76.5" x14ac:dyDescent="0.25">
      <c r="A6" s="49">
        <f>'Kontroll-leht'!A6</f>
        <v>1</v>
      </c>
      <c r="B6" s="49" t="str">
        <f>'Kontroll-leht'!B6</f>
        <v>ISRE(EE)2400-19</v>
      </c>
      <c r="C6" s="50" t="str">
        <f>'Kontroll-leht'!C6</f>
        <v>Praktiseerija peab järgima kõiki käesoleva ISRE nõudeid, välja arvatud juhul, kui teatav nõue ei ole ülevaatuse töövõtu seisukohast asjassepuutuv. Nõue on ülevaatuse töövõtu seisukohast asjassepuutuv siis, kui esinevad selles nõudes käsitletud tingimused.</v>
      </c>
      <c r="D6" s="51" t="str">
        <f>IF('Kontroll-leht'!H6='Kontroll-leht'!$K$1,"",'Kontroll-leht'!H6)</f>
        <v/>
      </c>
      <c r="E6" s="51" t="str">
        <f>IF('Kontroll-leht'!I6='Kontroll-leht'!$K$1,"",'Kontroll-leht'!I6)</f>
        <v/>
      </c>
      <c r="F6" s="52" t="str">
        <f>IF(G6="x","x",IF(H6="x","x",""))</f>
        <v/>
      </c>
      <c r="G6" s="52" t="str">
        <f>IF('Kontroll-leht'!E6="x","x","")</f>
        <v/>
      </c>
      <c r="H6" s="52" t="str">
        <f>IF('Kontroll-leht'!F6="x","x","")</f>
        <v/>
      </c>
    </row>
    <row r="7" spans="1:8" ht="63.75" x14ac:dyDescent="0.25">
      <c r="A7" s="49">
        <f>'Kontroll-leht'!A7</f>
        <v>2</v>
      </c>
      <c r="B7" s="49" t="str">
        <f>'Kontroll-leht'!B7</f>
        <v>ISRE(EE)2400-20</v>
      </c>
      <c r="C7" s="50" t="str">
        <f>'Kontroll-leht'!C7</f>
        <v>Praktiseerija ei tohi kinnitada praktiseerija aruandes vastavust käesolevale ISRE le, kui praktiseerija ei ole järginud kõiki käesoleva ISRE nõudeid, mis on ülevaatuse töövõtu seisukohast asjassepuutuvad.</v>
      </c>
      <c r="D7" s="51" t="str">
        <f>IF('Kontroll-leht'!H7='Kontroll-leht'!$K$1,"",'Kontroll-leht'!H7)</f>
        <v/>
      </c>
      <c r="E7" s="51" t="str">
        <f>IF('Kontroll-leht'!I7='Kontroll-leht'!$K$1,"",'Kontroll-leht'!I7)</f>
        <v/>
      </c>
      <c r="F7" s="52" t="str">
        <f>IF(G7="x","x",IF(H7="x","x",""))</f>
        <v/>
      </c>
      <c r="G7" s="52" t="str">
        <f>IF('Kontroll-leht'!E7="x","x","")</f>
        <v/>
      </c>
      <c r="H7" s="52" t="str">
        <f>IF('Kontroll-leht'!F7="x","x","")</f>
        <v/>
      </c>
    </row>
    <row r="8" spans="1:8" x14ac:dyDescent="0.25">
      <c r="A8" s="53"/>
      <c r="B8" s="53" t="str">
        <f>'Kontroll-leht'!B8</f>
        <v>Eetikanõuded</v>
      </c>
      <c r="C8" s="54"/>
      <c r="D8" s="55"/>
      <c r="E8" s="55"/>
      <c r="F8" s="52"/>
      <c r="G8" s="52"/>
      <c r="H8" s="52"/>
    </row>
    <row r="9" spans="1:8" ht="38.25" x14ac:dyDescent="0.25">
      <c r="A9" s="49">
        <f>'Kontroll-leht'!A9</f>
        <v>3</v>
      </c>
      <c r="B9" s="49" t="str">
        <f>'Kontroll-leht'!B9</f>
        <v>ISRE(EE)2400-21</v>
      </c>
      <c r="C9" s="50" t="str">
        <f>'Kontroll-leht'!C9</f>
        <v>Praktiseerija peab järgima asjassepuutuvaid eetikanõudeid, sealhulgas sõltumatusega seotud nõudeid.</v>
      </c>
      <c r="D9" s="51" t="str">
        <f>IF('Kontroll-leht'!H9='Kontroll-leht'!$K$1,"",'Kontroll-leht'!H9)</f>
        <v/>
      </c>
      <c r="E9" s="51" t="str">
        <f>IF('Kontroll-leht'!I9='Kontroll-leht'!$K$1,"",'Kontroll-leht'!I9)</f>
        <v/>
      </c>
      <c r="F9" s="52" t="str">
        <f>IF(G9="x","x",IF(H9="x","x",""))</f>
        <v/>
      </c>
      <c r="G9" s="52" t="str">
        <f>IF('Kontroll-leht'!E9="x","x","")</f>
        <v/>
      </c>
      <c r="H9" s="52" t="str">
        <f>IF('Kontroll-leht'!F9="x","x","")</f>
        <v/>
      </c>
    </row>
    <row r="10" spans="1:8" s="48" customFormat="1" x14ac:dyDescent="0.25">
      <c r="A10" s="53"/>
      <c r="B10" s="53" t="str">
        <f>'Kontroll-leht'!B10</f>
        <v>Kutsealane skeptitsism ja kutsealane otsustus</v>
      </c>
      <c r="C10" s="54"/>
      <c r="D10" s="55"/>
      <c r="E10" s="55"/>
      <c r="F10" s="52"/>
      <c r="G10" s="52" t="str">
        <f>IF('Kontroll-leht'!E10="x","x","")</f>
        <v/>
      </c>
      <c r="H10" s="52" t="str">
        <f>IF('Kontroll-leht'!F10="x","x","")</f>
        <v/>
      </c>
    </row>
    <row r="11" spans="1:8" ht="50.25" customHeight="1" x14ac:dyDescent="0.25">
      <c r="A11" s="49">
        <f>'Kontroll-leht'!A11</f>
        <v>4</v>
      </c>
      <c r="B11" s="49" t="str">
        <f>'Kontroll-leht'!B11</f>
        <v>ISRE(EE)2400-22</v>
      </c>
      <c r="C11" s="50" t="str">
        <f>'Kontroll-leht'!C11</f>
        <v>Praktiseerija peab töövõtu planeerima ja läbi viima kutsealase skeptitsismiga, tunnistades selliste tingimuste esinemise võimalust, mille tulemusel on finantsaruanded oluliselt väärkajastatud.</v>
      </c>
      <c r="D11" s="51" t="str">
        <f>IF('Kontroll-leht'!H11='Kontroll-leht'!$K$1,"",'Kontroll-leht'!H11)</f>
        <v/>
      </c>
      <c r="E11" s="51" t="str">
        <f>IF('Kontroll-leht'!I11='Kontroll-leht'!$K$1,"",'Kontroll-leht'!I11)</f>
        <v/>
      </c>
      <c r="F11" s="52" t="str">
        <f>IF(G11="x","x",IF(H11="x","x",""))</f>
        <v/>
      </c>
      <c r="G11" s="52" t="str">
        <f>IF('Kontroll-leht'!E11="x","x","")</f>
        <v/>
      </c>
      <c r="H11" s="52" t="str">
        <f>IF('Kontroll-leht'!F11="x","x","")</f>
        <v/>
      </c>
    </row>
    <row r="12" spans="1:8" ht="27.75" customHeight="1" x14ac:dyDescent="0.25">
      <c r="A12" s="49">
        <f>'Kontroll-leht'!A12</f>
        <v>5</v>
      </c>
      <c r="B12" s="49" t="str">
        <f>'Kontroll-leht'!B12</f>
        <v>ISRE(EE)2400-23</v>
      </c>
      <c r="C12" s="50" t="str">
        <f>'Kontroll-leht'!C12</f>
        <v xml:space="preserve">Praktiseerija peab kasutama ülevaatuse töövõtu läbiviimisel kutsealast otsustust. </v>
      </c>
      <c r="D12" s="51" t="str">
        <f>IF('Kontroll-leht'!H12='Kontroll-leht'!$K$1,"",'Kontroll-leht'!H12)</f>
        <v/>
      </c>
      <c r="E12" s="51" t="str">
        <f>IF('Kontroll-leht'!I12='Kontroll-leht'!$K$1,"",'Kontroll-leht'!I12)</f>
        <v/>
      </c>
      <c r="F12" s="52" t="str">
        <f>IF(G12="x","x",IF(H12="x","x",""))</f>
        <v/>
      </c>
      <c r="G12" s="52" t="str">
        <f>IF('Kontroll-leht'!E12="x","x","")</f>
        <v/>
      </c>
      <c r="H12" s="52" t="str">
        <f>IF('Kontroll-leht'!F12="x","x","")</f>
        <v/>
      </c>
    </row>
    <row r="13" spans="1:8" s="48" customFormat="1" x14ac:dyDescent="0.25">
      <c r="A13" s="53"/>
      <c r="B13" s="53" t="str">
        <f>'Kontroll-leht'!B13</f>
        <v>Kvaliteedikontroll töövõtu tasandil</v>
      </c>
      <c r="C13" s="54"/>
      <c r="D13" s="55"/>
      <c r="E13" s="55"/>
      <c r="F13" s="52"/>
      <c r="G13" s="52" t="str">
        <f>IF('Kontroll-leht'!E13="x","x","")</f>
        <v/>
      </c>
      <c r="H13" s="52" t="str">
        <f>IF('Kontroll-leht'!F13="x","x","")</f>
        <v/>
      </c>
    </row>
    <row r="14" spans="1:8" ht="51" x14ac:dyDescent="0.25">
      <c r="A14" s="49">
        <f>'Kontroll-leht'!A14</f>
        <v>6</v>
      </c>
      <c r="B14" s="49" t="str">
        <f>'Kontroll-leht'!B14</f>
        <v>ISRE(EE)2400-24</v>
      </c>
      <c r="C14" s="50" t="str">
        <f>'Kontroll-leht'!C14</f>
        <v>Töövõtupartneril peab olema töövõtu tingimustes asjakohane kompetentsus kindlustandva töövõtuga seotud oskuste ja tehnikate ning finantsaruandluse alal.</v>
      </c>
      <c r="D14" s="51" t="str">
        <f>IF('Kontroll-leht'!H14='Kontroll-leht'!$K$1,"",'Kontroll-leht'!H14)</f>
        <v/>
      </c>
      <c r="E14" s="51" t="str">
        <f>IF('Kontroll-leht'!I14='Kontroll-leht'!$K$1,"",'Kontroll-leht'!I14)</f>
        <v/>
      </c>
      <c r="F14" s="52" t="str">
        <f>IF(G14="x","x",IF(H14="x","x",""))</f>
        <v/>
      </c>
      <c r="G14" s="52" t="str">
        <f>IF('Kontroll-leht'!E14="x","x","")</f>
        <v/>
      </c>
      <c r="H14" s="52" t="str">
        <f>IF('Kontroll-leht'!F14="x","x","")</f>
        <v/>
      </c>
    </row>
    <row r="15" spans="1:8" ht="128.25" customHeight="1" x14ac:dyDescent="0.25">
      <c r="A15" s="49">
        <f>'Kontroll-leht'!A15</f>
        <v>7</v>
      </c>
      <c r="B15" s="49" t="str">
        <f>'Kontroll-leht'!B15</f>
        <v>ISRE(EE)2400-25</v>
      </c>
      <c r="C15" s="50" t="str">
        <f>'Kontroll-leht'!C15</f>
        <v xml:space="preserve">Töövõtupartner peab vastutama töövõtu üldise kvaliteedi, juhtimise, järelevalve, planeerimise ja nõuete kohase läbiviimise eest kooskõlas audiitorettevõtja kvaliteedikontrolli poliitikaga, et tulemuseks oleks asjakohane aruanne. See eeldab, et töövõtupartner saavutaks rahulolu, et töövõtt on asjakohaselt aktsepteeritud ning töörühm omab asjakohast kompetentsust ja suutlikkust. Töövõtupartner peab võtma vastutuse asjakohase töövõtudokumentatsiooni olemasolu eest. </v>
      </c>
      <c r="D15" s="51" t="str">
        <f>IF('Kontroll-leht'!H15='Kontroll-leht'!$K$1,"",'Kontroll-leht'!H15)</f>
        <v/>
      </c>
      <c r="E15" s="51" t="str">
        <f>IF('Kontroll-leht'!I15='Kontroll-leht'!$K$1,"",'Kontroll-leht'!I15)</f>
        <v/>
      </c>
      <c r="F15" s="52" t="str">
        <f>IF(G15="x","x",IF(H15="x","x",""))</f>
        <v/>
      </c>
      <c r="G15" s="52" t="str">
        <f>IF('Kontroll-leht'!E15="x","x","")</f>
        <v/>
      </c>
      <c r="H15" s="52" t="str">
        <f>IF('Kontroll-leht'!F15="x","x","")</f>
        <v/>
      </c>
    </row>
    <row r="16" spans="1:8" s="48" customFormat="1" x14ac:dyDescent="0.25">
      <c r="A16" s="53"/>
      <c r="B16" s="53" t="str">
        <f>'Kontroll-leht'!B16</f>
        <v>Kliendisuhete ja ülevaatuse töövõttude aktsepteerimine ja jätkamine</v>
      </c>
      <c r="C16" s="54"/>
      <c r="D16" s="55"/>
      <c r="E16" s="55"/>
      <c r="F16" s="52"/>
      <c r="G16" s="52" t="str">
        <f>IF('Kontroll-leht'!E16="x","x","")</f>
        <v/>
      </c>
      <c r="H16" s="52" t="str">
        <f>IF('Kontroll-leht'!F16="x","x","")</f>
        <v/>
      </c>
    </row>
    <row r="17" spans="1:8" ht="162" customHeight="1" x14ac:dyDescent="0.25">
      <c r="A17" s="49">
        <f>'Kontroll-leht'!A17</f>
        <v>8</v>
      </c>
      <c r="B17" s="74" t="str">
        <f>'Kontroll-leht'!B17</f>
        <v>ISRE(EE)2400-29</v>
      </c>
      <c r="C17" s="77" t="str">
        <f>'Kontroll-leht'!C17</f>
        <v xml:space="preserve">Välja arvatud juhul, kui see on õigusnormide kohaselt kohustuslik, ei tohi praktiseerija ülevaatuse töövõttu aktsepteerida, kui: (a) töövõtu läbiviimisel puudub ratsionaalne eesmärk või töövõtt ei oleks antud tingimustes asjakohane; (b) asjassepuutuvaid eetikanõudeid ei järgita; (c) töövõtu läbiviimiseks vajalik informatsioon ei ole kättesaadav või on ebausaldusväärne; (d) on alust kahelda juhtkonna aususes ja see võib kahjustada töövõtu nõuetekohast läbiviimist; (e) kliendi poolt töö ulatusele kehtestatud piirangute tõttu võib tekkida olukord, kus tuleb  loobuda kokkuvõtte tegemisest.
</v>
      </c>
      <c r="D17" s="51" t="str">
        <f>IF('Kontroll-leht'!H17='Kontroll-leht'!$K$1,"",'Kontroll-leht'!H17)</f>
        <v/>
      </c>
      <c r="E17" s="51" t="str">
        <f>IF('Kontroll-leht'!I17='Kontroll-leht'!$K$1,"",'Kontroll-leht'!I17)</f>
        <v/>
      </c>
      <c r="F17" s="52" t="str">
        <f>IF(G17="x","x",IF(H17="x","x",""))</f>
        <v/>
      </c>
      <c r="G17" s="52" t="str">
        <f>IF('Kontroll-leht'!E17="x","x","")</f>
        <v/>
      </c>
      <c r="H17" s="52" t="str">
        <f>IF('Kontroll-leht'!F17="x","x","")</f>
        <v/>
      </c>
    </row>
    <row r="18" spans="1:8" ht="140.25" x14ac:dyDescent="0.25">
      <c r="A18" s="49">
        <f>'Kontroll-leht'!A18</f>
        <v>9</v>
      </c>
      <c r="B18" s="74" t="str">
        <f>'Kontroll-leht'!B18</f>
        <v>RahaPTS - §46 lg2' p2, §47 lg 1</v>
      </c>
      <c r="C18" s="77" t="str">
        <f>'Kontroll-leht'!C18</f>
        <v>Kohustatud isik registreerib teabe kõigi toimingute kohta, mis tehti tehingus või ametitoimingus osaleva isiku, ametiteenust kasutava isiku või kliendi tegeliku kasusaaja tuvastamiseks.
Kohustatud isik peab säilitama isikusamasuse tuvastamise ja esitatud teabe kontrollimise aluseks olevate dokumentide originaale või koopiaid, § 46 kohaselt registreeritud teavet ning ärisuhte loomise aluseks olevaid dokumente.
§47 lg 1' ja lg (5) on loetletud kontrollimise ja dokumentide säilitamise erisused.</v>
      </c>
      <c r="D18" s="51" t="str">
        <f>IF('Kontroll-leht'!H18='Kontroll-leht'!$K$1,"",'Kontroll-leht'!H18)</f>
        <v/>
      </c>
      <c r="E18" s="51" t="str">
        <f>IF('Kontroll-leht'!I18='Kontroll-leht'!$K$1,"",'Kontroll-leht'!I18)</f>
        <v/>
      </c>
      <c r="F18" s="52" t="str">
        <f>IF(G18="x","x",IF(H18="x","x",""))</f>
        <v/>
      </c>
      <c r="G18" s="52" t="str">
        <f>IF('Kontroll-leht'!E18="x","x","")</f>
        <v/>
      </c>
      <c r="H18" s="52" t="str">
        <f>IF('Kontroll-leht'!F18="x","x","")</f>
        <v/>
      </c>
    </row>
    <row r="19" spans="1:8" ht="66.75" customHeight="1" x14ac:dyDescent="0.25">
      <c r="A19" s="49">
        <f>'Kontroll-leht'!A19</f>
        <v>10</v>
      </c>
      <c r="B19" s="74" t="str">
        <f>'Kontroll-leht'!B19</f>
        <v xml:space="preserve">RahaPTS - §20 lg2  </v>
      </c>
      <c r="C19" s="77" t="str">
        <f>'Kontroll-leht'!C19</f>
        <v>Audiitor peab aru saama ärisuhte eesmärgist, määrates muu hulgas kindlaks kliendi püsiva asu-, tegevus- või elukoha, kutse- või tegevusala, olulisemad tehingupartnerid, maksetavad ja juriidilise isiku puhul ka kogemuse.</v>
      </c>
      <c r="D19" s="51" t="str">
        <f>IF('Kontroll-leht'!H19='Kontroll-leht'!$K$1,"",'Kontroll-leht'!H19)</f>
        <v/>
      </c>
      <c r="E19" s="51" t="str">
        <f>IF('Kontroll-leht'!I19='Kontroll-leht'!$K$1,"",'Kontroll-leht'!I19)</f>
        <v/>
      </c>
      <c r="F19" s="52" t="str">
        <f>IF(G19="x","x",IF(H19="x","x",""))</f>
        <v/>
      </c>
      <c r="G19" s="52" t="str">
        <f>IF('Kontroll-leht'!E19="x","x","")</f>
        <v/>
      </c>
      <c r="H19" s="52" t="str">
        <f>IF('Kontroll-leht'!F19="x","x","")</f>
        <v/>
      </c>
    </row>
    <row r="20" spans="1:8" ht="53.25" customHeight="1" x14ac:dyDescent="0.25">
      <c r="A20" s="49">
        <f>'Kontroll-leht'!A20</f>
        <v>11</v>
      </c>
      <c r="B20" s="74" t="str">
        <f>'Kontroll-leht'!B20</f>
        <v xml:space="preserve">RahaPTS - §20 lg7  </v>
      </c>
      <c r="C20" s="77" t="str">
        <f>'Kontroll-leht'!C20</f>
        <v xml:space="preserve">Kliendiga seotud konkreetsete riskide hindamisel määrab audiitor kliendi riskiprofiili, võttes arvesse riskihinnangut, kogutud teavet, kliendi hoiustatava vara mahtu või tehingu või ametitoimingu käigus tehtavate tehingute varalist mahtu ja ärisuhte eeldatavat kestust. </v>
      </c>
      <c r="D20" s="51" t="str">
        <f>IF('Kontroll-leht'!H20='Kontroll-leht'!$K$1,"",'Kontroll-leht'!H20)</f>
        <v/>
      </c>
      <c r="E20" s="51" t="str">
        <f>IF('Kontroll-leht'!I20='Kontroll-leht'!$K$1,"",'Kontroll-leht'!I20)</f>
        <v/>
      </c>
      <c r="F20" s="52" t="str">
        <f>IF(G20="x","x",IF(H20="x","x",""))</f>
        <v/>
      </c>
      <c r="G20" s="52" t="str">
        <f>IF('Kontroll-leht'!E20="x","x","")</f>
        <v/>
      </c>
      <c r="H20" s="52" t="str">
        <f>IF('Kontroll-leht'!F20="x","x","")</f>
        <v/>
      </c>
    </row>
    <row r="21" spans="1:8" ht="172.5" customHeight="1" x14ac:dyDescent="0.25">
      <c r="A21" s="49">
        <f>'Kontroll-leht'!A21</f>
        <v>12</v>
      </c>
      <c r="B21" s="74" t="str">
        <f>'Kontroll-leht'!B21</f>
        <v xml:space="preserve">RahaPTS - §21 lg1 </v>
      </c>
      <c r="C21" s="77" t="str">
        <f>'Kontroll-leht'!C21</f>
        <v xml:space="preserve">Audiitor tuvastab kliendi ja asjakohasel juhul tema esindaja isikusamasuse ning säilitab isiku ja asjakohasel juhul tema esindaja kohta järgmised andmed:
 1) nimi;
 2) isikukood, selle puudumise korral sünniaeg ja -koht ning elu- või asukoht;
 3) teave esindusõiguse ja selle ulatuse tuvastamise ja kontrollimise kohta.                                                            </v>
      </c>
      <c r="D21" s="51" t="str">
        <f>IF('Kontroll-leht'!H21='Kontroll-leht'!$K$1,"",'Kontroll-leht'!H21)</f>
        <v/>
      </c>
      <c r="E21" s="51" t="str">
        <f>IF('Kontroll-leht'!I21='Kontroll-leht'!$K$1,"",'Kontroll-leht'!I21)</f>
        <v/>
      </c>
      <c r="F21" s="52" t="str">
        <f>IF(G21="x","x",IF(H21="x","x",""))</f>
        <v/>
      </c>
      <c r="G21" s="52" t="str">
        <f>IF('Kontroll-leht'!E21="x","x","")</f>
        <v/>
      </c>
      <c r="H21" s="52" t="str">
        <f>IF('Kontroll-leht'!F21="x","x","")</f>
        <v/>
      </c>
    </row>
    <row r="22" spans="1:8" ht="25.5" x14ac:dyDescent="0.25">
      <c r="A22" s="49">
        <f>'Kontroll-leht'!A22</f>
        <v>13</v>
      </c>
      <c r="B22" s="74" t="str">
        <f>'Kontroll-leht'!B22</f>
        <v>ISRE(EE)2400-30</v>
      </c>
      <c r="C22" s="77" t="str">
        <f>'Kontroll-leht'!C22</f>
        <v>Praktiseerija peab enne ülevaatuse töövõtu aktsepteerimist tegema järgmist:</v>
      </c>
      <c r="D22" s="51" t="str">
        <f>IF('Kontroll-leht'!H22='Kontroll-leht'!$K$1,"",'Kontroll-leht'!H22)</f>
        <v/>
      </c>
      <c r="E22" s="51" t="str">
        <f>IF('Kontroll-leht'!I22='Kontroll-leht'!$K$1,"",'Kontroll-leht'!I22)</f>
        <v/>
      </c>
      <c r="F22" s="52" t="str">
        <f t="shared" ref="F22:F45" si="0">IF(G22="x","x",IF(H22="x","x",""))</f>
        <v/>
      </c>
      <c r="G22" s="52" t="str">
        <f>IF('Kontroll-leht'!E22="x","x","")</f>
        <v/>
      </c>
      <c r="H22" s="52" t="str">
        <f>IF('Kontroll-leht'!F22="x","x","")</f>
        <v/>
      </c>
    </row>
    <row r="23" spans="1:8" ht="78" customHeight="1" x14ac:dyDescent="0.25">
      <c r="A23" s="49">
        <f>'Kontroll-leht'!A23</f>
        <v>14</v>
      </c>
      <c r="B23" s="49" t="s">
        <v>50</v>
      </c>
      <c r="C23" s="77" t="str">
        <f>'Kontroll-leht'!C23</f>
        <v>(a) tegema kindlaks, kas finantsaruannete koostamisel rakendatud finantsaruandluse raamistik on aktsepteeritav, sealhulgas omandama eriotstarbeliste finantsaruannete puhul arusaamise finantsaruannete koostamise eesmärgist ja ettenähtud kasutajatest;</v>
      </c>
      <c r="D23" s="51" t="str">
        <f>IF('Kontroll-leht'!H23='Kontroll-leht'!$K$1,"",'Kontroll-leht'!H23)</f>
        <v/>
      </c>
      <c r="E23" s="51" t="str">
        <f>IF('Kontroll-leht'!I23='Kontroll-leht'!$K$1,"",'Kontroll-leht'!I23)</f>
        <v/>
      </c>
      <c r="F23" s="52" t="str">
        <f t="shared" si="0"/>
        <v/>
      </c>
      <c r="G23" s="52" t="str">
        <f>IF('Kontroll-leht'!E23="x","x","")</f>
        <v/>
      </c>
      <c r="H23" s="52" t="str">
        <f>IF('Kontroll-leht'!F23="x","x","")</f>
        <v/>
      </c>
    </row>
    <row r="24" spans="1:8" ht="25.5" x14ac:dyDescent="0.25">
      <c r="A24" s="49">
        <f>'Kontroll-leht'!A24</f>
        <v>15</v>
      </c>
      <c r="B24" s="75" t="s">
        <v>50</v>
      </c>
      <c r="C24" s="77" t="str">
        <f>'Kontroll-leht'!C24</f>
        <v>(b) saavutama juhtkonnaga kokkuleppe, et juhtkond tunnustab ja mõistab oma vastutust:</v>
      </c>
      <c r="D24" s="51" t="str">
        <f>IF('Kontroll-leht'!H24='Kontroll-leht'!$K$1,"",'Kontroll-leht'!H24)</f>
        <v/>
      </c>
      <c r="E24" s="51" t="str">
        <f>IF('Kontroll-leht'!I24='Kontroll-leht'!$K$1,"",'Kontroll-leht'!I24)</f>
        <v/>
      </c>
      <c r="F24" s="52" t="str">
        <f t="shared" si="0"/>
        <v/>
      </c>
      <c r="G24" s="52" t="str">
        <f>IF('Kontroll-leht'!E24="x","x","")</f>
        <v/>
      </c>
      <c r="H24" s="52" t="str">
        <f>IF('Kontroll-leht'!F24="x","x","")</f>
        <v/>
      </c>
    </row>
    <row r="25" spans="1:8" ht="51" x14ac:dyDescent="0.25">
      <c r="A25" s="49">
        <f>'Kontroll-leht'!A25</f>
        <v>16</v>
      </c>
      <c r="B25" s="49" t="s">
        <v>50</v>
      </c>
      <c r="C25" s="77" t="str">
        <f>'Kontroll-leht'!C25</f>
        <v>(i) selle eest, et finantsaruanded koostatakse kooskõlas rakendatava finantsaruandluse raamistikuga, sealhulgas (kus asjassepuutuv) nende õiglase esitusviisi eest;</v>
      </c>
      <c r="D25" s="51" t="str">
        <f>IF('Kontroll-leht'!H25='Kontroll-leht'!$K$1,"",'Kontroll-leht'!H25)</f>
        <v/>
      </c>
      <c r="E25" s="51" t="str">
        <f>IF('Kontroll-leht'!I25='Kontroll-leht'!$K$1,"",'Kontroll-leht'!I25)</f>
        <v/>
      </c>
      <c r="F25" s="52" t="str">
        <f t="shared" si="0"/>
        <v/>
      </c>
      <c r="G25" s="52" t="str">
        <f>IF('Kontroll-leht'!E25="x","x","")</f>
        <v/>
      </c>
      <c r="H25" s="52" t="str">
        <f>IF('Kontroll-leht'!F25="x","x","")</f>
        <v/>
      </c>
    </row>
    <row r="26" spans="1:8" ht="40.5" customHeight="1" x14ac:dyDescent="0.25">
      <c r="A26" s="49">
        <f>'Kontroll-leht'!A26</f>
        <v>17</v>
      </c>
      <c r="B26" s="75" t="s">
        <v>50</v>
      </c>
      <c r="C26" s="77" t="str">
        <f>'Kontroll-leht'!C26</f>
        <v>(ii) sisekontrolli eest, mida juhtkond peab vajalikuks selleks, et finantsaruanded oleksid oluliste, kas pettusest või veast tingitud väärkajastamisteta;</v>
      </c>
      <c r="D26" s="51" t="str">
        <f>IF('Kontroll-leht'!H26='Kontroll-leht'!$K$1,"",'Kontroll-leht'!H26)</f>
        <v/>
      </c>
      <c r="E26" s="51" t="str">
        <f>IF('Kontroll-leht'!I26='Kontroll-leht'!$K$1,"",'Kontroll-leht'!I26)</f>
        <v/>
      </c>
      <c r="F26" s="52" t="str">
        <f t="shared" si="0"/>
        <v/>
      </c>
      <c r="G26" s="52" t="str">
        <f>IF('Kontroll-leht'!E26="x","x","")</f>
        <v/>
      </c>
      <c r="H26" s="52" t="str">
        <f>IF('Kontroll-leht'!F26="x","x","")</f>
        <v/>
      </c>
    </row>
    <row r="27" spans="1:8" x14ac:dyDescent="0.25">
      <c r="A27" s="49">
        <f>'Kontroll-leht'!A27</f>
        <v>18</v>
      </c>
      <c r="B27" s="49" t="s">
        <v>50</v>
      </c>
      <c r="C27" s="77" t="str">
        <f>'Kontroll-leht'!C27</f>
        <v>(iii) selle eest, et annab praktiseerijale:</v>
      </c>
      <c r="D27" s="51" t="str">
        <f>IF('Kontroll-leht'!H27='Kontroll-leht'!$K$1,"",'Kontroll-leht'!H27)</f>
        <v/>
      </c>
      <c r="E27" s="51" t="str">
        <f>IF('Kontroll-leht'!I27='Kontroll-leht'!$K$1,"",'Kontroll-leht'!I27)</f>
        <v/>
      </c>
      <c r="F27" s="52" t="str">
        <f t="shared" si="0"/>
        <v/>
      </c>
      <c r="G27" s="52" t="str">
        <f>IF('Kontroll-leht'!E27="x","x","")</f>
        <v/>
      </c>
      <c r="H27" s="52" t="str">
        <f>IF('Kontroll-leht'!F27="x","x","")</f>
        <v/>
      </c>
    </row>
    <row r="28" spans="1:8" ht="57.75" customHeight="1" x14ac:dyDescent="0.25">
      <c r="A28" s="49">
        <f>'Kontroll-leht'!A28</f>
        <v>19</v>
      </c>
      <c r="B28" s="75" t="s">
        <v>50</v>
      </c>
      <c r="C28" s="77" t="str">
        <f>'Kontroll-leht'!C28</f>
        <v>a. juurdepääsu kogu informatsioonile, millest juhtkond on teadlik ja mis on finantsaruannete koostamisel asjassepuutuv, näiteks andmed, dokumentatsioon ja muud materjalid;</v>
      </c>
      <c r="D28" s="51" t="str">
        <f>IF('Kontroll-leht'!H28='Kontroll-leht'!$K$1,"",'Kontroll-leht'!H28)</f>
        <v/>
      </c>
      <c r="E28" s="51" t="str">
        <f>IF('Kontroll-leht'!I28='Kontroll-leht'!$K$1,"",'Kontroll-leht'!I28)</f>
        <v/>
      </c>
      <c r="F28" s="52" t="str">
        <f t="shared" si="0"/>
        <v/>
      </c>
      <c r="G28" s="52" t="str">
        <f>IF('Kontroll-leht'!E28="x","x","")</f>
        <v/>
      </c>
      <c r="H28" s="52" t="str">
        <f>IF('Kontroll-leht'!F28="x","x","")</f>
        <v/>
      </c>
    </row>
    <row r="29" spans="1:8" ht="25.5" x14ac:dyDescent="0.25">
      <c r="A29" s="49">
        <f>'Kontroll-leht'!A29</f>
        <v>20</v>
      </c>
      <c r="B29" s="49" t="s">
        <v>50</v>
      </c>
      <c r="C29" s="77" t="str">
        <f>'Kontroll-leht'!C29</f>
        <v>b. lisateabe, mida praktiseerija võib juhtkonnalt ülevaatuse eesmärgil küsida;</v>
      </c>
      <c r="D29" s="51" t="str">
        <f>IF('Kontroll-leht'!H29='Kontroll-leht'!$K$1,"",'Kontroll-leht'!H29)</f>
        <v/>
      </c>
      <c r="E29" s="51" t="str">
        <f>IF('Kontroll-leht'!I29='Kontroll-leht'!$K$1,"",'Kontroll-leht'!I29)</f>
        <v/>
      </c>
      <c r="F29" s="52" t="str">
        <f t="shared" si="0"/>
        <v/>
      </c>
      <c r="G29" s="52" t="str">
        <f>IF('Kontroll-leht'!E29="x","x","")</f>
        <v/>
      </c>
      <c r="H29" s="52" t="str">
        <f>IF('Kontroll-leht'!F29="x","x","")</f>
        <v/>
      </c>
    </row>
    <row r="30" spans="1:8" ht="38.25" x14ac:dyDescent="0.25">
      <c r="A30" s="49">
        <f>'Kontroll-leht'!A30</f>
        <v>21</v>
      </c>
      <c r="B30" s="76" t="s">
        <v>50</v>
      </c>
      <c r="C30" s="77" t="str">
        <f>'Kontroll-leht'!C30</f>
        <v>c. piiramata juurdepääsu nendele isikutele majandusüksuses, kellelt praktiseerija arvates on vaja saada tõendusmaterjali.</v>
      </c>
      <c r="D30" s="51" t="str">
        <f>IF('Kontroll-leht'!H30='Kontroll-leht'!$K$1,"",'Kontroll-leht'!H30)</f>
        <v/>
      </c>
      <c r="E30" s="51" t="str">
        <f>IF('Kontroll-leht'!I30='Kontroll-leht'!$K$1,"",'Kontroll-leht'!I30)</f>
        <v/>
      </c>
      <c r="F30" s="52" t="str">
        <f t="shared" si="0"/>
        <v/>
      </c>
      <c r="G30" s="52" t="str">
        <f>IF('Kontroll-leht'!E30="x","x","")</f>
        <v/>
      </c>
      <c r="H30" s="52" t="str">
        <f>IF('Kontroll-leht'!F30="x","x","")</f>
        <v/>
      </c>
    </row>
    <row r="31" spans="1:8" ht="76.5" x14ac:dyDescent="0.25">
      <c r="A31" s="49">
        <f>'Kontroll-leht'!A31</f>
        <v>22</v>
      </c>
      <c r="B31" s="50" t="str">
        <f>'Kontroll-leht'!B31</f>
        <v>ISRE(EE)2400-31, 32</v>
      </c>
      <c r="C31" s="77" t="str">
        <f>'Kontroll-leht'!C31</f>
        <v xml:space="preserve">Kui praktiseerija ei ole enne või pärast töövõtu aktsepteerimist saavutanud rahulolu mõne ülalpool loetletud ülevaatuse töövõtu aktsepteerimise eeltingimuse suhtes, peab praktiseerija arutama seda küsimust juhtkonna või valitsemisülesandega isikutega. </v>
      </c>
      <c r="D31" s="51" t="str">
        <f>IF('Kontroll-leht'!H31='Kontroll-leht'!$K$1,"",'Kontroll-leht'!H31)</f>
        <v/>
      </c>
      <c r="E31" s="51" t="str">
        <f>IF('Kontroll-leht'!I31='Kontroll-leht'!$K$1,"",'Kontroll-leht'!I31)</f>
        <v/>
      </c>
      <c r="F31" s="52" t="str">
        <f t="shared" si="0"/>
        <v/>
      </c>
      <c r="G31" s="52" t="str">
        <f>IF('Kontroll-leht'!E31="x","x","")</f>
        <v/>
      </c>
      <c r="H31" s="52" t="str">
        <f>IF('Kontroll-leht'!F31="x","x","")</f>
        <v/>
      </c>
    </row>
    <row r="32" spans="1:8" ht="41.25" customHeight="1" x14ac:dyDescent="0.25">
      <c r="A32" s="49">
        <f>'Kontroll-leht'!A32</f>
        <v>23</v>
      </c>
      <c r="B32" s="50" t="str">
        <f>'Kontroll-leht'!B32</f>
        <v>ISRE(EE)2400-36, 
AudS §55 (1)</v>
      </c>
      <c r="C32" s="77" t="str">
        <f>'Kontroll-leht'!C32</f>
        <v>Praktiseerija peab leppima töövõtutingimused kokku juhtkonna või valitsemisülesandega isikutega (nagu asjakohane) enne töövõtu läbiviimist.</v>
      </c>
      <c r="D32" s="51" t="str">
        <f>IF('Kontroll-leht'!H32='Kontroll-leht'!$K$1,"",'Kontroll-leht'!H32)</f>
        <v/>
      </c>
      <c r="E32" s="51" t="str">
        <f>IF('Kontroll-leht'!I32='Kontroll-leht'!$K$1,"",'Kontroll-leht'!I32)</f>
        <v/>
      </c>
      <c r="F32" s="52" t="str">
        <f t="shared" si="0"/>
        <v/>
      </c>
      <c r="G32" s="52" t="str">
        <f>IF('Kontroll-leht'!E32="x","x","")</f>
        <v/>
      </c>
      <c r="H32" s="52" t="str">
        <f>IF('Kontroll-leht'!F32="x","x","")</f>
        <v/>
      </c>
    </row>
    <row r="33" spans="1:8" ht="38.25" x14ac:dyDescent="0.25">
      <c r="A33" s="49">
        <f>'Kontroll-leht'!A33</f>
        <v>24</v>
      </c>
      <c r="B33" s="50" t="str">
        <f>'Kontroll-leht'!B33</f>
        <v>ISRE(EE)2400-37</v>
      </c>
      <c r="C33" s="77" t="str">
        <f>'Kontroll-leht'!C33</f>
        <v>Kokkulepitud töövõtutingimused fikseeritakse töövõtukirjas või muus sobivas kirjalikus kokkuleppes ja need peavad hõlmama järgmist :</v>
      </c>
      <c r="D33" s="51" t="str">
        <f>IF('Kontroll-leht'!H33='Kontroll-leht'!$K$1,"",'Kontroll-leht'!H33)</f>
        <v/>
      </c>
      <c r="E33" s="51" t="str">
        <f>IF('Kontroll-leht'!I33='Kontroll-leht'!$K$1,"",'Kontroll-leht'!I33)</f>
        <v/>
      </c>
      <c r="F33" s="52" t="str">
        <f t="shared" si="0"/>
        <v/>
      </c>
      <c r="G33" s="52" t="str">
        <f>IF('Kontroll-leht'!E33="x","x","")</f>
        <v/>
      </c>
      <c r="H33" s="52" t="str">
        <f>IF('Kontroll-leht'!F33="x","x","")</f>
        <v/>
      </c>
    </row>
    <row r="34" spans="1:8" ht="38.25" x14ac:dyDescent="0.25">
      <c r="A34" s="49">
        <f>'Kontroll-leht'!A34</f>
        <v>25</v>
      </c>
      <c r="B34" s="50" t="s">
        <v>53</v>
      </c>
      <c r="C34" s="77" t="str">
        <f>'Kontroll-leht'!C34</f>
        <v>(a) finantsaruannete kavandatav kasutus ja levitamine ning (kus rakendatav) kasutuse või levitamise piirangud;</v>
      </c>
      <c r="D34" s="51" t="str">
        <f>IF('Kontroll-leht'!H34='Kontroll-leht'!$K$1,"",'Kontroll-leht'!H34)</f>
        <v/>
      </c>
      <c r="E34" s="51" t="str">
        <f>IF('Kontroll-leht'!I34='Kontroll-leht'!$K$1,"",'Kontroll-leht'!I34)</f>
        <v/>
      </c>
      <c r="F34" s="52" t="str">
        <f t="shared" si="0"/>
        <v/>
      </c>
      <c r="G34" s="52" t="str">
        <f>IF('Kontroll-leht'!E34="x","x","")</f>
        <v/>
      </c>
      <c r="H34" s="52" t="str">
        <f>IF('Kontroll-leht'!F34="x","x","")</f>
        <v/>
      </c>
    </row>
    <row r="35" spans="1:8" ht="25.5" x14ac:dyDescent="0.25">
      <c r="A35" s="49">
        <f>'Kontroll-leht'!A35</f>
        <v>26</v>
      </c>
      <c r="B35" s="50" t="s">
        <v>53</v>
      </c>
      <c r="C35" s="77" t="str">
        <f>'Kontroll-leht'!C35</f>
        <v>(b) rakendatava finantsaruandluse raamistiku tuvastamine;</v>
      </c>
      <c r="D35" s="51" t="str">
        <f>IF('Kontroll-leht'!H35='Kontroll-leht'!$K$1,"",'Kontroll-leht'!H35)</f>
        <v/>
      </c>
      <c r="E35" s="51" t="str">
        <f>IF('Kontroll-leht'!I35='Kontroll-leht'!$K$1,"",'Kontroll-leht'!I35)</f>
        <v/>
      </c>
      <c r="F35" s="52" t="str">
        <f t="shared" si="0"/>
        <v/>
      </c>
      <c r="G35" s="52" t="str">
        <f>IF('Kontroll-leht'!E35="x","x","")</f>
        <v/>
      </c>
      <c r="H35" s="52" t="str">
        <f>IF('Kontroll-leht'!F35="x","x","")</f>
        <v/>
      </c>
    </row>
    <row r="36" spans="1:8" x14ac:dyDescent="0.25">
      <c r="A36" s="49">
        <f>'Kontroll-leht'!A36</f>
        <v>27</v>
      </c>
      <c r="B36" s="50" t="s">
        <v>53</v>
      </c>
      <c r="C36" s="77" t="str">
        <f>'Kontroll-leht'!C36</f>
        <v>(c) ülevaatuse töövõtu eesmärk ja ulatus;</v>
      </c>
      <c r="D36" s="51" t="str">
        <f>IF('Kontroll-leht'!H36='Kontroll-leht'!$K$1,"",'Kontroll-leht'!H36)</f>
        <v/>
      </c>
      <c r="E36" s="51" t="str">
        <f>IF('Kontroll-leht'!I36='Kontroll-leht'!$K$1,"",'Kontroll-leht'!I36)</f>
        <v/>
      </c>
      <c r="F36" s="52" t="str">
        <f t="shared" si="0"/>
        <v/>
      </c>
      <c r="G36" s="52" t="str">
        <f>IF('Kontroll-leht'!E36="x","x","")</f>
        <v/>
      </c>
      <c r="H36" s="52" t="str">
        <f>IF('Kontroll-leht'!F36="x","x","")</f>
        <v/>
      </c>
    </row>
    <row r="37" spans="1:8" x14ac:dyDescent="0.25">
      <c r="A37" s="49">
        <f>'Kontroll-leht'!A37</f>
        <v>28</v>
      </c>
      <c r="B37" s="50" t="s">
        <v>53</v>
      </c>
      <c r="C37" s="77" t="str">
        <f>'Kontroll-leht'!C37</f>
        <v>(d) praktiseerija kohustused;</v>
      </c>
      <c r="D37" s="51" t="str">
        <f>IF('Kontroll-leht'!H37='Kontroll-leht'!$K$1,"",'Kontroll-leht'!H37)</f>
        <v/>
      </c>
      <c r="E37" s="51" t="str">
        <f>IF('Kontroll-leht'!I37='Kontroll-leht'!$K$1,"",'Kontroll-leht'!I37)</f>
        <v/>
      </c>
      <c r="F37" s="52" t="str">
        <f t="shared" si="0"/>
        <v/>
      </c>
      <c r="G37" s="52" t="str">
        <f>IF('Kontroll-leht'!E37="x","x","")</f>
        <v/>
      </c>
      <c r="H37" s="52" t="str">
        <f>IF('Kontroll-leht'!F37="x","x","")</f>
        <v/>
      </c>
    </row>
    <row r="38" spans="1:8" ht="80.25" customHeight="1" x14ac:dyDescent="0.25">
      <c r="A38" s="49">
        <f>'Kontroll-leht'!A38</f>
        <v>29</v>
      </c>
      <c r="B38" s="50" t="s">
        <v>53</v>
      </c>
      <c r="C38" s="77" t="str">
        <f>'Kontroll-leht'!C38</f>
        <v>(e) juhtkonna kohustused, sealhulgas kohustus anda audiitorile ligipääs aruannete koostamisel asjassepuutuvale informatsioonile, lisateabele ja isikutele majandusüksuses, kellelt on vaja saada tõendusmaterjali;</v>
      </c>
      <c r="D38" s="51" t="str">
        <f>IF('Kontroll-leht'!H38='Kontroll-leht'!$K$1,"",'Kontroll-leht'!H38)</f>
        <v/>
      </c>
      <c r="E38" s="51" t="str">
        <f>IF('Kontroll-leht'!I38='Kontroll-leht'!$K$1,"",'Kontroll-leht'!I38)</f>
        <v/>
      </c>
      <c r="F38" s="52" t="str">
        <f t="shared" si="0"/>
        <v/>
      </c>
      <c r="G38" s="52" t="str">
        <f>IF('Kontroll-leht'!E38="x","x","")</f>
        <v/>
      </c>
      <c r="H38" s="52" t="str">
        <f>IF('Kontroll-leht'!F38="x","x","")</f>
        <v/>
      </c>
    </row>
    <row r="39" spans="1:8" ht="38.25" x14ac:dyDescent="0.25">
      <c r="A39" s="49">
        <f>'Kontroll-leht'!A39</f>
        <v>30</v>
      </c>
      <c r="B39" s="50" t="s">
        <v>53</v>
      </c>
      <c r="C39" s="77" t="str">
        <f>'Kontroll-leht'!C39</f>
        <v>(f) avaldus, et töövõtt ei ole audit ja et praktiseerija ei esita finantsaurannete kohta auditiarvamust, ja</v>
      </c>
      <c r="D39" s="51" t="str">
        <f>IF('Kontroll-leht'!H39='Kontroll-leht'!$K$1,"",'Kontroll-leht'!H39)</f>
        <v/>
      </c>
      <c r="E39" s="51" t="str">
        <f>IF('Kontroll-leht'!I39='Kontroll-leht'!$K$1,"",'Kontroll-leht'!I39)</f>
        <v/>
      </c>
      <c r="F39" s="52" t="str">
        <f t="shared" si="0"/>
        <v/>
      </c>
      <c r="G39" s="52" t="str">
        <f>IF('Kontroll-leht'!E39="x","x","")</f>
        <v/>
      </c>
      <c r="H39" s="52" t="str">
        <f>IF('Kontroll-leht'!F39="x","x","")</f>
        <v/>
      </c>
    </row>
    <row r="40" spans="1:8" ht="63.75" x14ac:dyDescent="0.25">
      <c r="A40" s="49">
        <f>'Kontroll-leht'!A40</f>
        <v>31</v>
      </c>
      <c r="B40" s="50" t="s">
        <v>53</v>
      </c>
      <c r="C40" s="77" t="str">
        <f>'Kontroll-leht'!C40</f>
        <v xml:space="preserve">(g) viide praktiseerija avaldatava aruande eeldatavale vormile ja sisule ning avaldus, et võib esineda tingimusi, mille tõttu aruande vorm või sisu võivad eeldatud vormist või sisust erineda.
</v>
      </c>
      <c r="D40" s="51" t="str">
        <f>IF('Kontroll-leht'!H40='Kontroll-leht'!$K$1,"",'Kontroll-leht'!H40)</f>
        <v/>
      </c>
      <c r="E40" s="51" t="str">
        <f>IF('Kontroll-leht'!I40='Kontroll-leht'!$K$1,"",'Kontroll-leht'!I40)</f>
        <v/>
      </c>
      <c r="F40" s="52" t="str">
        <f t="shared" si="0"/>
        <v/>
      </c>
      <c r="G40" s="52" t="str">
        <f>IF('Kontroll-leht'!E40="x","x","")</f>
        <v/>
      </c>
      <c r="H40" s="52" t="str">
        <f>IF('Kontroll-leht'!F40="x","x","")</f>
        <v/>
      </c>
    </row>
    <row r="41" spans="1:8" ht="87.75" customHeight="1" x14ac:dyDescent="0.25">
      <c r="A41" s="49">
        <f>'Kontroll-leht'!A41</f>
        <v>32</v>
      </c>
      <c r="B41" s="50" t="str">
        <f>'Kontroll-leht'!B41</f>
        <v>ISRE(EE)2400-38</v>
      </c>
      <c r="C41" s="77" t="str">
        <f>'Kontroll-leht'!C41</f>
        <v xml:space="preserve">Korduvtöövõttude korral peab praktiseerija hindama, kas tingimused, sealhulgas muudatused töövõtu aktsepteerimise kaalutlustes, nõuavad töövõtutingimuste muutmist ja kas on vaja juhtida juhtkonna või valitsemisülesandega isikute tähelepanu (nagu asjakohane) olemasolevatele töövõtutingimustele.
</v>
      </c>
      <c r="D41" s="51" t="str">
        <f>IF('Kontroll-leht'!H41='Kontroll-leht'!$K$1,"",'Kontroll-leht'!H41)</f>
        <v/>
      </c>
      <c r="E41" s="51" t="str">
        <f>IF('Kontroll-leht'!I41='Kontroll-leht'!$K$1,"",'Kontroll-leht'!I41)</f>
        <v/>
      </c>
      <c r="F41" s="52" t="str">
        <f t="shared" si="0"/>
        <v/>
      </c>
      <c r="G41" s="52" t="str">
        <f>IF('Kontroll-leht'!E41="x","x","")</f>
        <v/>
      </c>
      <c r="H41" s="52" t="str">
        <f>IF('Kontroll-leht'!F41="x","x","")</f>
        <v/>
      </c>
    </row>
    <row r="42" spans="1:8" ht="75.75" customHeight="1" x14ac:dyDescent="0.25">
      <c r="A42" s="49">
        <f>'Kontroll-leht'!A42</f>
        <v>33</v>
      </c>
      <c r="B42" s="50" t="str">
        <f>'Kontroll-leht'!B42</f>
        <v>ISRE(EE)2400-39, 40</v>
      </c>
      <c r="C42" s="77" t="str">
        <f>'Kontroll-leht'!C42</f>
        <v>Praktiseerija ei tohi nõustuda töövõtutingimuste muutmisega, kui muudatuse tegemiseks puudub mõistlik põhjendus. Kui praktiseerija palutakse enne ülevaatuse töövõtu lõpuleviimist muuta töövõtt mitte-kindlustandvaks, peab praktiseerija otsustama selle põhjendatuse üle.</v>
      </c>
      <c r="D42" s="51" t="str">
        <f>IF('Kontroll-leht'!H42='Kontroll-leht'!$K$1,"",'Kontroll-leht'!H42)</f>
        <v/>
      </c>
      <c r="E42" s="51" t="str">
        <f>IF('Kontroll-leht'!I42='Kontroll-leht'!$K$1,"",'Kontroll-leht'!I42)</f>
        <v/>
      </c>
      <c r="F42" s="52" t="str">
        <f t="shared" si="0"/>
        <v/>
      </c>
      <c r="G42" s="52" t="str">
        <f>IF('Kontroll-leht'!E42="x","x","")</f>
        <v/>
      </c>
      <c r="H42" s="52" t="str">
        <f>IF('Kontroll-leht'!F42="x","x","")</f>
        <v/>
      </c>
    </row>
    <row r="43" spans="1:8" ht="76.5" customHeight="1" x14ac:dyDescent="0.25">
      <c r="A43" s="49">
        <f>'Kontroll-leht'!A43</f>
        <v>34</v>
      </c>
      <c r="B43" s="50" t="str">
        <f>'Kontroll-leht'!B43</f>
        <v>ISRE(EE)2400-41</v>
      </c>
      <c r="C43" s="77" t="str">
        <f>'Kontroll-leht'!C43</f>
        <v>Kui töövõtutingimusi muudetakse töövõtu ajal, peavad praktiseerija ja juhtkond või valitsemisülesandega isikud (nagu asjakohane) leppima kokku uued töövõtutingimused ja kajastama neid töövõtukirjas või muus sobivas kirjalikus kokkuleppes.</v>
      </c>
      <c r="D43" s="51" t="str">
        <f>IF('Kontroll-leht'!H43='Kontroll-leht'!$K$1,"",'Kontroll-leht'!H43)</f>
        <v/>
      </c>
      <c r="E43" s="51" t="str">
        <f>IF('Kontroll-leht'!I43='Kontroll-leht'!$K$1,"",'Kontroll-leht'!I43)</f>
        <v/>
      </c>
      <c r="F43" s="52" t="str">
        <f t="shared" si="0"/>
        <v/>
      </c>
      <c r="G43" s="52" t="str">
        <f>IF('Kontroll-leht'!E43="x","x","")</f>
        <v/>
      </c>
      <c r="H43" s="52" t="str">
        <f>IF('Kontroll-leht'!F43="x","x","")</f>
        <v/>
      </c>
    </row>
    <row r="44" spans="1:8" s="48" customFormat="1" x14ac:dyDescent="0.25">
      <c r="A44" s="53"/>
      <c r="B44" s="53" t="str">
        <f>'Kontroll-leht'!B44</f>
        <v>Infovahetus juhtkonna ja valitsemisülesandega isikutega</v>
      </c>
      <c r="C44" s="54"/>
      <c r="D44" s="55"/>
      <c r="E44" s="55"/>
      <c r="F44" s="52"/>
      <c r="G44" s="52" t="str">
        <f>IF('Kontroll-leht'!E44="x","x","")</f>
        <v/>
      </c>
      <c r="H44" s="52" t="str">
        <f>IF('Kontroll-leht'!F44="x","x","")</f>
        <v/>
      </c>
    </row>
    <row r="45" spans="1:8" ht="102" x14ac:dyDescent="0.25">
      <c r="A45" s="49">
        <f>'Kontroll-leht'!A45</f>
        <v>35</v>
      </c>
      <c r="B45" s="50" t="str">
        <f>'Kontroll-leht'!B45</f>
        <v>ISRE(EE)2400-42</v>
      </c>
      <c r="C45" s="77" t="str">
        <f>'Kontroll-leht'!C45</f>
        <v>Praktiseerija peab vahetama juhtkonna või valitsemisülesandega isikutega (nagu asjakohane) ülevaatuse töövõtu kestel õigel ajal infot kõigis ülevaatuse töövõttu puudutavates küsimustes, mis on praktiseerija kutsealase otsustuse põhjal piisavalt olulised, et väärida juhtkonna või valitsemisülesandega isikute (nagu asjakohane) tähelepanu.</v>
      </c>
      <c r="D45" s="51" t="str">
        <f>IF('Kontroll-leht'!H45='Kontroll-leht'!$K$1,"",'Kontroll-leht'!H45)</f>
        <v/>
      </c>
      <c r="E45" s="51" t="str">
        <f>IF('Kontroll-leht'!I45='Kontroll-leht'!$K$1,"",'Kontroll-leht'!I45)</f>
        <v/>
      </c>
      <c r="F45" s="52" t="str">
        <f t="shared" si="0"/>
        <v/>
      </c>
      <c r="G45" s="52" t="str">
        <f>IF('Kontroll-leht'!E45="x","x","")</f>
        <v/>
      </c>
      <c r="H45" s="52" t="str">
        <f>IF('Kontroll-leht'!F45="x","x","")</f>
        <v/>
      </c>
    </row>
    <row r="46" spans="1:8" s="48" customFormat="1" x14ac:dyDescent="0.25">
      <c r="A46" s="53"/>
      <c r="B46" s="53" t="str">
        <f>'Kontroll-leht'!B46</f>
        <v>Töövõtu läbiviimine</v>
      </c>
      <c r="C46" s="54"/>
      <c r="D46" s="55"/>
      <c r="E46" s="55"/>
      <c r="F46" s="52"/>
      <c r="G46" s="52" t="str">
        <f>IF('Kontroll-leht'!E46="x","x","")</f>
        <v/>
      </c>
      <c r="H46" s="52" t="str">
        <f>IF('Kontroll-leht'!F46="x","x","")</f>
        <v/>
      </c>
    </row>
    <row r="47" spans="1:8" s="48" customFormat="1" ht="63.75" x14ac:dyDescent="0.25">
      <c r="A47" s="49">
        <f>'Kontroll-leht'!A47</f>
        <v>36</v>
      </c>
      <c r="B47" s="50" t="str">
        <f>'Kontroll-leht'!B47</f>
        <v>ISRE(EE)2400-43</v>
      </c>
      <c r="C47" s="77" t="str">
        <f>'Kontroll-leht'!C47</f>
        <v>Praktiseerija peab määrama kindlaks olulisuse finantsaruannete kui terviku kohta ja rakendama seda olulisust protseduuride kavandamisel ning nende protseduuride kaudu saadud tulemuste hindamisel.</v>
      </c>
      <c r="D47" s="51" t="str">
        <f>IF('Kontroll-leht'!H47='Kontroll-leht'!$K$1,"",'Kontroll-leht'!H47)</f>
        <v/>
      </c>
      <c r="E47" s="51" t="str">
        <f>IF('Kontroll-leht'!I47='Kontroll-leht'!$K$1,"",'Kontroll-leht'!I47)</f>
        <v/>
      </c>
      <c r="F47" s="52" t="str">
        <f t="shared" ref="F47:F96" si="1">IF(G47="x","x",IF(H47="x","x",""))</f>
        <v/>
      </c>
      <c r="G47" s="52" t="str">
        <f>IF('Kontroll-leht'!E47="x","x","")</f>
        <v/>
      </c>
      <c r="H47" s="52" t="str">
        <f>IF('Kontroll-leht'!F47="x","x","")</f>
        <v/>
      </c>
    </row>
    <row r="48" spans="1:8" s="48" customFormat="1" ht="62.25" customHeight="1" x14ac:dyDescent="0.25">
      <c r="A48" s="49">
        <f>'Kontroll-leht'!A48</f>
        <v>37</v>
      </c>
      <c r="B48" s="50" t="str">
        <f>'Kontroll-leht'!B48</f>
        <v>ISRE(EE)2400-44</v>
      </c>
      <c r="C48" s="77" t="str">
        <f>'Kontroll-leht'!C48</f>
        <v>Praktiseerija peab finantsaruannete kui terviku kohta määratud olulisuse üle vaatama, kui ta saab ülevaatuse käigus informatsiooni, mille tulemusel ta oleks määranud erineva olulisuse summa, kui ta oleks seda informatsiooni algselt teadnud.</v>
      </c>
      <c r="D48" s="51" t="str">
        <f>IF('Kontroll-leht'!H48='Kontroll-leht'!$K$1,"",'Kontroll-leht'!H48)</f>
        <v/>
      </c>
      <c r="E48" s="51" t="str">
        <f>IF('Kontroll-leht'!I48='Kontroll-leht'!$K$1,"",'Kontroll-leht'!I48)</f>
        <v/>
      </c>
      <c r="F48" s="52" t="str">
        <f t="shared" si="1"/>
        <v/>
      </c>
      <c r="G48" s="52" t="str">
        <f>IF('Kontroll-leht'!E48="x","x","")</f>
        <v/>
      </c>
      <c r="H48" s="52" t="str">
        <f>IF('Kontroll-leht'!F48="x","x","")</f>
        <v/>
      </c>
    </row>
    <row r="49" spans="1:8" s="48" customFormat="1" ht="89.25" x14ac:dyDescent="0.25">
      <c r="A49" s="49">
        <f>'Kontroll-leht'!A49</f>
        <v>38</v>
      </c>
      <c r="B49" s="50" t="str">
        <f>'Kontroll-leht'!B49</f>
        <v>ISRE(EE)2400-45</v>
      </c>
      <c r="C49" s="77" t="str">
        <f>'Kontroll-leht'!C49</f>
        <v>Praktiseerija peab omandama arusaamise majandusüksusest ja selle keskkonnast ning rakendatavast finantsaruandluse raamistikust, et tuvastada finantsaruannetes valdkonnad, kus võivad tekkida olulised väärkajastamised, ja tagada seega alus nendele valdkondadele suunatud protseduuride kavandamiseks.</v>
      </c>
      <c r="D49" s="51" t="str">
        <f>IF('Kontroll-leht'!H49='Kontroll-leht'!$K$1,"",'Kontroll-leht'!H49)</f>
        <v/>
      </c>
      <c r="E49" s="51" t="str">
        <f>IF('Kontroll-leht'!I49='Kontroll-leht'!$K$1,"",'Kontroll-leht'!I49)</f>
        <v/>
      </c>
      <c r="F49" s="52" t="str">
        <f t="shared" si="1"/>
        <v/>
      </c>
      <c r="G49" s="52" t="str">
        <f>IF('Kontroll-leht'!E49="x","x","")</f>
        <v/>
      </c>
      <c r="H49" s="52" t="str">
        <f>IF('Kontroll-leht'!F49="x","x","")</f>
        <v/>
      </c>
    </row>
    <row r="50" spans="1:8" s="48" customFormat="1" ht="18" customHeight="1" x14ac:dyDescent="0.25">
      <c r="A50" s="49">
        <f>'Kontroll-leht'!A50</f>
        <v>39</v>
      </c>
      <c r="B50" s="50" t="str">
        <f>'Kontroll-leht'!B50</f>
        <v>ISRE(EE)2400-46</v>
      </c>
      <c r="C50" s="77" t="str">
        <f>'Kontroll-leht'!C50</f>
        <v>Praktiseerija peab aru saama alljärgnevast:</v>
      </c>
      <c r="D50" s="51" t="str">
        <f>IF('Kontroll-leht'!H50='Kontroll-leht'!$K$1,"",'Kontroll-leht'!H50)</f>
        <v/>
      </c>
      <c r="E50" s="51" t="str">
        <f>IF('Kontroll-leht'!I50='Kontroll-leht'!$K$1,"",'Kontroll-leht'!I50)</f>
        <v/>
      </c>
      <c r="F50" s="52" t="str">
        <f t="shared" si="1"/>
        <v/>
      </c>
      <c r="G50" s="52" t="str">
        <f>IF('Kontroll-leht'!E50="x","x","")</f>
        <v/>
      </c>
      <c r="H50" s="52" t="str">
        <f>IF('Kontroll-leht'!F50="x","x","")</f>
        <v/>
      </c>
    </row>
    <row r="51" spans="1:8" s="48" customFormat="1" ht="38.25" x14ac:dyDescent="0.25">
      <c r="A51" s="49">
        <f>'Kontroll-leht'!A51</f>
        <v>40</v>
      </c>
      <c r="B51" s="50" t="s">
        <v>79</v>
      </c>
      <c r="C51" s="77" t="str">
        <f>'Kontroll-leht'!C51</f>
        <v>(a) asjassepuutuvad sektoripõhised, regulatiivsed ja muud ettevõttevälised tegurid, sealhulgas
rakendatav finantsaruandluse raamistik;</v>
      </c>
      <c r="D51" s="51" t="str">
        <f>IF('Kontroll-leht'!H51='Kontroll-leht'!$K$1,"",'Kontroll-leht'!H51)</f>
        <v/>
      </c>
      <c r="E51" s="51" t="str">
        <f>IF('Kontroll-leht'!I51='Kontroll-leht'!$K$1,"",'Kontroll-leht'!I51)</f>
        <v/>
      </c>
      <c r="F51" s="52" t="str">
        <f t="shared" si="1"/>
        <v/>
      </c>
      <c r="G51" s="52" t="str">
        <f>IF('Kontroll-leht'!E51="x","x","")</f>
        <v/>
      </c>
      <c r="H51" s="52" t="str">
        <f>IF('Kontroll-leht'!F51="x","x","")</f>
        <v/>
      </c>
    </row>
    <row r="52" spans="1:8" s="48" customFormat="1" x14ac:dyDescent="0.25">
      <c r="A52" s="49">
        <f>'Kontroll-leht'!A52</f>
        <v>41</v>
      </c>
      <c r="B52" s="50" t="s">
        <v>79</v>
      </c>
      <c r="C52" s="77" t="str">
        <f>'Kontroll-leht'!C52</f>
        <v>(b) majandusüksuse olemus, sealhulgas:</v>
      </c>
      <c r="D52" s="51" t="str">
        <f>IF('Kontroll-leht'!H52='Kontroll-leht'!$K$1,"",'Kontroll-leht'!H52)</f>
        <v/>
      </c>
      <c r="E52" s="51" t="str">
        <f>IF('Kontroll-leht'!I52='Kontroll-leht'!$K$1,"",'Kontroll-leht'!I52)</f>
        <v/>
      </c>
      <c r="F52" s="52" t="str">
        <f t="shared" si="1"/>
        <v/>
      </c>
      <c r="G52" s="52" t="str">
        <f>IF('Kontroll-leht'!E52="x","x","")</f>
        <v/>
      </c>
      <c r="H52" s="52" t="str">
        <f>IF('Kontroll-leht'!F52="x","x","")</f>
        <v/>
      </c>
    </row>
    <row r="53" spans="1:8" s="48" customFormat="1" x14ac:dyDescent="0.25">
      <c r="A53" s="49">
        <f>'Kontroll-leht'!A53</f>
        <v>42</v>
      </c>
      <c r="B53" s="50" t="s">
        <v>79</v>
      </c>
      <c r="C53" s="77" t="str">
        <f>'Kontroll-leht'!C53</f>
        <v xml:space="preserve">   (i) tema tegevus(ed);</v>
      </c>
      <c r="D53" s="51" t="str">
        <f>IF('Kontroll-leht'!H53='Kontroll-leht'!$K$1,"",'Kontroll-leht'!H53)</f>
        <v/>
      </c>
      <c r="E53" s="51" t="str">
        <f>IF('Kontroll-leht'!I53='Kontroll-leht'!$K$1,"",'Kontroll-leht'!I53)</f>
        <v/>
      </c>
      <c r="F53" s="52" t="str">
        <f t="shared" si="1"/>
        <v/>
      </c>
      <c r="G53" s="52" t="str">
        <f>IF('Kontroll-leht'!E53="x","x","")</f>
        <v/>
      </c>
      <c r="H53" s="52" t="str">
        <f>IF('Kontroll-leht'!F53="x","x","")</f>
        <v/>
      </c>
    </row>
    <row r="54" spans="1:8" s="48" customFormat="1" x14ac:dyDescent="0.25">
      <c r="A54" s="49">
        <f>'Kontroll-leht'!A54</f>
        <v>43</v>
      </c>
      <c r="B54" s="50" t="s">
        <v>79</v>
      </c>
      <c r="C54" s="77" t="str">
        <f>'Kontroll-leht'!C54</f>
        <v xml:space="preserve">   (ii) tema omandi- ja valitsemisstruktuur;</v>
      </c>
      <c r="D54" s="51" t="str">
        <f>IF('Kontroll-leht'!H54='Kontroll-leht'!$K$1,"",'Kontroll-leht'!H54)</f>
        <v/>
      </c>
      <c r="E54" s="51" t="str">
        <f>IF('Kontroll-leht'!I54='Kontroll-leht'!$K$1,"",'Kontroll-leht'!I54)</f>
        <v/>
      </c>
      <c r="F54" s="52" t="str">
        <f t="shared" si="1"/>
        <v/>
      </c>
      <c r="G54" s="52" t="str">
        <f>IF('Kontroll-leht'!E54="x","x","")</f>
        <v/>
      </c>
      <c r="H54" s="52" t="str">
        <f>IF('Kontroll-leht'!F54="x","x","")</f>
        <v/>
      </c>
    </row>
    <row r="55" spans="1:8" s="48" customFormat="1" ht="25.5" x14ac:dyDescent="0.25">
      <c r="A55" s="49">
        <f>'Kontroll-leht'!A55</f>
        <v>44</v>
      </c>
      <c r="B55" s="50" t="s">
        <v>79</v>
      </c>
      <c r="C55" s="77" t="str">
        <f>'Kontroll-leht'!C55</f>
        <v xml:space="preserve">   (iii) nende investeeringute liigid, mida majandusüksus teeb või kavatseb teha;</v>
      </c>
      <c r="D55" s="51" t="str">
        <f>IF('Kontroll-leht'!H55='Kontroll-leht'!$K$1,"",'Kontroll-leht'!H55)</f>
        <v/>
      </c>
      <c r="E55" s="51" t="str">
        <f>IF('Kontroll-leht'!I55='Kontroll-leht'!$K$1,"",'Kontroll-leht'!I55)</f>
        <v/>
      </c>
      <c r="F55" s="52" t="str">
        <f t="shared" si="1"/>
        <v/>
      </c>
      <c r="G55" s="52" t="str">
        <f>IF('Kontroll-leht'!E55="x","x","")</f>
        <v/>
      </c>
      <c r="H55" s="52" t="str">
        <f>IF('Kontroll-leht'!F55="x","x","")</f>
        <v/>
      </c>
    </row>
    <row r="56" spans="1:8" s="48" customFormat="1" ht="25.5" x14ac:dyDescent="0.25">
      <c r="A56" s="49">
        <f>'Kontroll-leht'!A56</f>
        <v>45</v>
      </c>
      <c r="B56" s="50" t="s">
        <v>79</v>
      </c>
      <c r="C56" s="77" t="str">
        <f>'Kontroll-leht'!C56</f>
        <v xml:space="preserve">   (iv) majandusüksuse struktureerimise ja rahastamise viis ning</v>
      </c>
      <c r="D56" s="51" t="str">
        <f>IF('Kontroll-leht'!H56='Kontroll-leht'!$K$1,"",'Kontroll-leht'!H56)</f>
        <v/>
      </c>
      <c r="E56" s="51" t="str">
        <f>IF('Kontroll-leht'!I56='Kontroll-leht'!$K$1,"",'Kontroll-leht'!I56)</f>
        <v/>
      </c>
      <c r="F56" s="52" t="str">
        <f t="shared" si="1"/>
        <v/>
      </c>
      <c r="G56" s="52" t="str">
        <f>IF('Kontroll-leht'!E56="x","x","")</f>
        <v/>
      </c>
      <c r="H56" s="52" t="str">
        <f>IF('Kontroll-leht'!F56="x","x","")</f>
        <v/>
      </c>
    </row>
    <row r="57" spans="1:8" s="48" customFormat="1" x14ac:dyDescent="0.25">
      <c r="A57" s="49">
        <f>'Kontroll-leht'!A57</f>
        <v>46</v>
      </c>
      <c r="B57" s="50" t="s">
        <v>79</v>
      </c>
      <c r="C57" s="77" t="str">
        <f>'Kontroll-leht'!C57</f>
        <v xml:space="preserve">   (v) majandusüksuse eesmärgid ja strateegia;</v>
      </c>
      <c r="D57" s="51" t="str">
        <f>IF('Kontroll-leht'!H57='Kontroll-leht'!$K$1,"",'Kontroll-leht'!H57)</f>
        <v/>
      </c>
      <c r="E57" s="51" t="str">
        <f>IF('Kontroll-leht'!I57='Kontroll-leht'!$K$1,"",'Kontroll-leht'!I57)</f>
        <v/>
      </c>
      <c r="F57" s="52" t="str">
        <f t="shared" si="1"/>
        <v/>
      </c>
      <c r="G57" s="52" t="str">
        <f>IF('Kontroll-leht'!E57="x","x","")</f>
        <v/>
      </c>
      <c r="H57" s="52" t="str">
        <f>IF('Kontroll-leht'!F57="x","x","")</f>
        <v/>
      </c>
    </row>
    <row r="58" spans="1:8" s="48" customFormat="1" ht="25.5" x14ac:dyDescent="0.25">
      <c r="A58" s="49">
        <f>'Kontroll-leht'!A58</f>
        <v>47</v>
      </c>
      <c r="B58" s="50" t="s">
        <v>79</v>
      </c>
      <c r="C58" s="77" t="str">
        <f>'Kontroll-leht'!C58</f>
        <v>(c) majandusüksuse arvestussüsteemid ja -andmed ning</v>
      </c>
      <c r="D58" s="51" t="str">
        <f>IF('Kontroll-leht'!H58='Kontroll-leht'!$K$1,"",'Kontroll-leht'!H58)</f>
        <v/>
      </c>
      <c r="E58" s="51" t="str">
        <f>IF('Kontroll-leht'!I58='Kontroll-leht'!$K$1,"",'Kontroll-leht'!I58)</f>
        <v/>
      </c>
      <c r="F58" s="52" t="str">
        <f t="shared" si="1"/>
        <v/>
      </c>
      <c r="G58" s="52" t="str">
        <f>IF('Kontroll-leht'!E58="x","x","")</f>
        <v/>
      </c>
      <c r="H58" s="52" t="str">
        <f>IF('Kontroll-leht'!F58="x","x","")</f>
        <v/>
      </c>
    </row>
    <row r="59" spans="1:8" s="48" customFormat="1" ht="25.5" x14ac:dyDescent="0.25">
      <c r="A59" s="49">
        <f>'Kontroll-leht'!A59</f>
        <v>48</v>
      </c>
      <c r="B59" s="50" t="s">
        <v>79</v>
      </c>
      <c r="C59" s="77" t="str">
        <f>'Kontroll-leht'!C59</f>
        <v>(d) arvestuspoliitikate valik ja rakendamine majandusüksuses.</v>
      </c>
      <c r="D59" s="51" t="str">
        <f>IF('Kontroll-leht'!H59='Kontroll-leht'!$K$1,"",'Kontroll-leht'!H59)</f>
        <v/>
      </c>
      <c r="E59" s="51" t="str">
        <f>IF('Kontroll-leht'!I59='Kontroll-leht'!$K$1,"",'Kontroll-leht'!I59)</f>
        <v/>
      </c>
      <c r="F59" s="52" t="str">
        <f t="shared" si="1"/>
        <v/>
      </c>
      <c r="G59" s="52" t="str">
        <f>IF('Kontroll-leht'!E59="x","x","")</f>
        <v/>
      </c>
      <c r="H59" s="52" t="str">
        <f>IF('Kontroll-leht'!F59="x","x","")</f>
        <v/>
      </c>
    </row>
    <row r="60" spans="1:8" s="48" customFormat="1" ht="102" x14ac:dyDescent="0.25">
      <c r="A60" s="49">
        <f>'Kontroll-leht'!A60</f>
        <v>49</v>
      </c>
      <c r="B60" s="50" t="str">
        <f>'Kontroll-leht'!B60</f>
        <v>ISRE(EE)2400-7, ISRE(EE)2400-47</v>
      </c>
      <c r="C60" s="77" t="str">
        <f>'Kontroll-leht'!C60</f>
        <v>Praktiseerija viib eelkõige läbi järelepäringud ja analüütilised protseduurid, et saada piisav asjakohane tõendusmaterjal, mille põhjal kujundada finantsaruannete kui terviku kohta kokkuvõte, mis avaldatakse kooskõlas käesoleva ISRE nõuetega. Praktiseerija peab kavandama ja läbi viima järelepäringud ja analüütilised protseduurid, et:</v>
      </c>
      <c r="D60" s="51" t="str">
        <f>IF('Kontroll-leht'!H60='Kontroll-leht'!$K$1,"",'Kontroll-leht'!H60)</f>
        <v/>
      </c>
      <c r="E60" s="51" t="str">
        <f>IF('Kontroll-leht'!I60='Kontroll-leht'!$K$1,"",'Kontroll-leht'!I60)</f>
        <v/>
      </c>
      <c r="F60" s="52" t="str">
        <f t="shared" si="1"/>
        <v/>
      </c>
      <c r="G60" s="52" t="str">
        <f>IF('Kontroll-leht'!E60="x","x","")</f>
        <v/>
      </c>
      <c r="H60" s="52" t="str">
        <f>IF('Kontroll-leht'!F60="x","x","")</f>
        <v/>
      </c>
    </row>
    <row r="61" spans="1:8" s="48" customFormat="1" ht="38.25" x14ac:dyDescent="0.25">
      <c r="A61" s="49">
        <f>'Kontroll-leht'!A61</f>
        <v>50</v>
      </c>
      <c r="B61" s="50" t="s">
        <v>90</v>
      </c>
      <c r="C61" s="77" t="str">
        <f>'Kontroll-leht'!C61</f>
        <v>(a) käsitleda finantsaruannete kõiki olulisi kirjeid, sealhulgas avalikustatud informatsioon, ja</v>
      </c>
      <c r="D61" s="51" t="str">
        <f>IF('Kontroll-leht'!H61='Kontroll-leht'!$K$1,"",'Kontroll-leht'!H61)</f>
        <v/>
      </c>
      <c r="E61" s="51" t="str">
        <f>IF('Kontroll-leht'!I61='Kontroll-leht'!$K$1,"",'Kontroll-leht'!I61)</f>
        <v/>
      </c>
      <c r="F61" s="52" t="str">
        <f t="shared" si="1"/>
        <v/>
      </c>
      <c r="G61" s="52" t="str">
        <f>IF('Kontroll-leht'!E61="x","x","")</f>
        <v/>
      </c>
      <c r="H61" s="52" t="str">
        <f>IF('Kontroll-leht'!F61="x","x","")</f>
        <v/>
      </c>
    </row>
    <row r="62" spans="1:8" s="48" customFormat="1" ht="26.25" customHeight="1" x14ac:dyDescent="0.25">
      <c r="A62" s="49">
        <f>'Kontroll-leht'!A62</f>
        <v>51</v>
      </c>
      <c r="B62" s="50" t="s">
        <v>90</v>
      </c>
      <c r="C62" s="77" t="str">
        <f>'Kontroll-leht'!C62</f>
        <v>(b) keskenduda finantsaruannete valdkondadele, kus olulised väärkajastamised tõenäoliselt tekivad.</v>
      </c>
      <c r="D62" s="51" t="str">
        <f>IF('Kontroll-leht'!H62='Kontroll-leht'!$K$1,"",'Kontroll-leht'!H62)</f>
        <v/>
      </c>
      <c r="E62" s="51" t="str">
        <f>IF('Kontroll-leht'!I62='Kontroll-leht'!$K$1,"",'Kontroll-leht'!I62)</f>
        <v/>
      </c>
      <c r="F62" s="52" t="str">
        <f t="shared" si="1"/>
        <v/>
      </c>
      <c r="G62" s="52" t="str">
        <f>IF('Kontroll-leht'!E62="x","x","")</f>
        <v/>
      </c>
      <c r="H62" s="52" t="str">
        <f>IF('Kontroll-leht'!F62="x","x","")</f>
        <v/>
      </c>
    </row>
    <row r="63" spans="1:8" s="48" customFormat="1" ht="38.25" x14ac:dyDescent="0.25">
      <c r="A63" s="49">
        <f>'Kontroll-leht'!A63</f>
        <v>52</v>
      </c>
      <c r="B63" s="50" t="str">
        <f>'Kontroll-leht'!B63</f>
        <v xml:space="preserve">ISRE(EE)2400-48 </v>
      </c>
      <c r="C63" s="77" t="str">
        <f>'Kontroll-leht'!C63</f>
        <v>Praktiseerija järelepäringud juhtkonnale ja teistele isikutele majandusüksuses (nagu asjakohane) peavad hõlmama järgmist:</v>
      </c>
      <c r="D63" s="51" t="str">
        <f>IF('Kontroll-leht'!H63='Kontroll-leht'!$K$1,"",'Kontroll-leht'!H63)</f>
        <v/>
      </c>
      <c r="E63" s="51" t="str">
        <f>IF('Kontroll-leht'!I63='Kontroll-leht'!$K$1,"",'Kontroll-leht'!I63)</f>
        <v/>
      </c>
      <c r="F63" s="52" t="str">
        <f t="shared" si="1"/>
        <v/>
      </c>
      <c r="G63" s="52" t="str">
        <f>IF('Kontroll-leht'!E63="x","x","")</f>
        <v/>
      </c>
      <c r="H63" s="52" t="str">
        <f>IF('Kontroll-leht'!F63="x","x","")</f>
        <v/>
      </c>
    </row>
    <row r="64" spans="1:8" s="48" customFormat="1" ht="39.75" customHeight="1" x14ac:dyDescent="0.25">
      <c r="A64" s="49">
        <f>'Kontroll-leht'!A64</f>
        <v>53</v>
      </c>
      <c r="B64" s="50" t="s">
        <v>92</v>
      </c>
      <c r="C64" s="77" t="str">
        <f>'Kontroll-leht'!C64</f>
        <v>(a) kuidas juhtkond teeb rakendatava finantsaruandluse raamistiku kohaselt nõutavaid märkimisväärseid arvestushinnanguid;</v>
      </c>
      <c r="D64" s="51" t="str">
        <f>IF('Kontroll-leht'!H64='Kontroll-leht'!$K$1,"",'Kontroll-leht'!H64)</f>
        <v/>
      </c>
      <c r="E64" s="51" t="str">
        <f>IF('Kontroll-leht'!I64='Kontroll-leht'!$K$1,"",'Kontroll-leht'!I64)</f>
        <v/>
      </c>
      <c r="F64" s="52" t="str">
        <f t="shared" si="1"/>
        <v/>
      </c>
      <c r="G64" s="52" t="str">
        <f>IF('Kontroll-leht'!E64="x","x","")</f>
        <v/>
      </c>
      <c r="H64" s="52" t="str">
        <f>IF('Kontroll-leht'!F64="x","x","")</f>
        <v/>
      </c>
    </row>
    <row r="65" spans="1:8" s="48" customFormat="1" ht="38.25" x14ac:dyDescent="0.25">
      <c r="A65" s="49">
        <f>'Kontroll-leht'!A65</f>
        <v>54</v>
      </c>
      <c r="B65" s="50" t="s">
        <v>92</v>
      </c>
      <c r="C65" s="77" t="str">
        <f>'Kontroll-leht'!C65</f>
        <v>(b) seotud osapoolte ja seotud osapoolte vaheliste tehingute, sealhulgas nende eesmärgi tuvastamine;</v>
      </c>
      <c r="D65" s="51" t="str">
        <f>IF('Kontroll-leht'!H65='Kontroll-leht'!$K$1,"",'Kontroll-leht'!H65)</f>
        <v/>
      </c>
      <c r="E65" s="51" t="str">
        <f>IF('Kontroll-leht'!I65='Kontroll-leht'!$K$1,"",'Kontroll-leht'!I65)</f>
        <v/>
      </c>
      <c r="F65" s="52" t="str">
        <f t="shared" si="1"/>
        <v/>
      </c>
      <c r="G65" s="52" t="str">
        <f>IF('Kontroll-leht'!E65="x","x","")</f>
        <v/>
      </c>
      <c r="H65" s="52" t="str">
        <f>IF('Kontroll-leht'!F65="x","x","")</f>
        <v/>
      </c>
    </row>
    <row r="66" spans="1:8" s="48" customFormat="1" ht="54.75" customHeight="1" x14ac:dyDescent="0.25">
      <c r="A66" s="49">
        <f>'Kontroll-leht'!A66</f>
        <v>55</v>
      </c>
      <c r="B66" s="50" t="s">
        <v>92</v>
      </c>
      <c r="C66" s="77" t="str">
        <f>'Kontroll-leht'!C66</f>
        <v>(c) kas on olemas märkimisväärseid, ebatavalisi või keerulisi tehinguid, sündmusi või asjaolusid, mis on mõjutanud või võivad mõjutada majandusüksuse finantsaruandeid, sealhulgas:</v>
      </c>
      <c r="D66" s="51" t="str">
        <f>IF('Kontroll-leht'!H66='Kontroll-leht'!$K$1,"",'Kontroll-leht'!H66)</f>
        <v/>
      </c>
      <c r="E66" s="51" t="str">
        <f>IF('Kontroll-leht'!I66='Kontroll-leht'!$K$1,"",'Kontroll-leht'!I66)</f>
        <v/>
      </c>
      <c r="F66" s="52" t="str">
        <f t="shared" si="1"/>
        <v/>
      </c>
      <c r="G66" s="52" t="str">
        <f>IF('Kontroll-leht'!E66="x","x","")</f>
        <v/>
      </c>
      <c r="H66" s="52" t="str">
        <f>IF('Kontroll-leht'!F66="x","x","")</f>
        <v/>
      </c>
    </row>
    <row r="67" spans="1:8" s="48" customFormat="1" ht="26.25" customHeight="1" x14ac:dyDescent="0.25">
      <c r="A67" s="49">
        <f>'Kontroll-leht'!A67</f>
        <v>56</v>
      </c>
      <c r="B67" s="50" t="s">
        <v>92</v>
      </c>
      <c r="C67" s="77" t="str">
        <f>'Kontroll-leht'!C67</f>
        <v xml:space="preserve">   (i) märkimisväärsed muudatused majandusüksuse äritegevuses või muu(de)s tegevus(t)es;</v>
      </c>
      <c r="D67" s="51" t="str">
        <f>IF('Kontroll-leht'!H67='Kontroll-leht'!$K$1,"",'Kontroll-leht'!H67)</f>
        <v/>
      </c>
      <c r="E67" s="51" t="str">
        <f>IF('Kontroll-leht'!I67='Kontroll-leht'!$K$1,"",'Kontroll-leht'!I67)</f>
        <v/>
      </c>
      <c r="F67" s="52" t="str">
        <f t="shared" si="1"/>
        <v/>
      </c>
      <c r="G67" s="52" t="str">
        <f>IF('Kontroll-leht'!E67="x","x","")</f>
        <v/>
      </c>
      <c r="H67" s="52" t="str">
        <f>IF('Kontroll-leht'!F67="x","x","")</f>
        <v/>
      </c>
    </row>
    <row r="68" spans="1:8" s="48" customFormat="1" ht="51" x14ac:dyDescent="0.25">
      <c r="A68" s="49">
        <f>'Kontroll-leht'!A68</f>
        <v>57</v>
      </c>
      <c r="B68" s="50" t="s">
        <v>92</v>
      </c>
      <c r="C68" s="77" t="str">
        <f>'Kontroll-leht'!C68</f>
        <v xml:space="preserve">   (ii) märkimisväärsed muudatused lepingute tingimustes, mis oluliselt mõjutavad majandusüksuse finantsaruandeid, sealhulgas laenulepingute tingimustes või kovenantides;</v>
      </c>
      <c r="D68" s="51" t="str">
        <f>IF('Kontroll-leht'!H68='Kontroll-leht'!$K$1,"",'Kontroll-leht'!H68)</f>
        <v/>
      </c>
      <c r="E68" s="51" t="str">
        <f>IF('Kontroll-leht'!I68='Kontroll-leht'!$K$1,"",'Kontroll-leht'!I68)</f>
        <v/>
      </c>
      <c r="F68" s="52" t="str">
        <f t="shared" si="1"/>
        <v/>
      </c>
      <c r="G68" s="52" t="str">
        <f>IF('Kontroll-leht'!E68="x","x","")</f>
        <v/>
      </c>
      <c r="H68" s="52" t="str">
        <f>IF('Kontroll-leht'!F68="x","x","")</f>
        <v/>
      </c>
    </row>
    <row r="69" spans="1:8" s="48" customFormat="1" ht="27" customHeight="1" x14ac:dyDescent="0.25">
      <c r="A69" s="49">
        <f>'Kontroll-leht'!A69</f>
        <v>58</v>
      </c>
      <c r="B69" s="50" t="s">
        <v>92</v>
      </c>
      <c r="C69" s="77" t="str">
        <f>'Kontroll-leht'!C69</f>
        <v xml:space="preserve">   (iii) märkimisväärsed raamatupidamiskanded või muud finantsaruannete korrigeerimised;</v>
      </c>
      <c r="D69" s="51" t="str">
        <f>IF('Kontroll-leht'!H69='Kontroll-leht'!$K$1,"",'Kontroll-leht'!H69)</f>
        <v/>
      </c>
      <c r="E69" s="51" t="str">
        <f>IF('Kontroll-leht'!I69='Kontroll-leht'!$K$1,"",'Kontroll-leht'!I69)</f>
        <v/>
      </c>
      <c r="F69" s="52" t="str">
        <f t="shared" si="1"/>
        <v/>
      </c>
      <c r="G69" s="52" t="str">
        <f>IF('Kontroll-leht'!E69="x","x","")</f>
        <v/>
      </c>
      <c r="H69" s="52" t="str">
        <f>IF('Kontroll-leht'!F69="x","x","")</f>
        <v/>
      </c>
    </row>
    <row r="70" spans="1:8" s="48" customFormat="1" ht="25.5" x14ac:dyDescent="0.25">
      <c r="A70" s="49">
        <f>'Kontroll-leht'!A70</f>
        <v>59</v>
      </c>
      <c r="B70" s="50" t="s">
        <v>92</v>
      </c>
      <c r="C70" s="77" t="str">
        <f>'Kontroll-leht'!C70</f>
        <v xml:space="preserve">   (iv) märkimisväärsed tehingud, mis toimuvad või mida kajastatakse aruandeperioodi lõpus;</v>
      </c>
      <c r="D70" s="51" t="str">
        <f>IF('Kontroll-leht'!H70='Kontroll-leht'!$K$1,"",'Kontroll-leht'!H70)</f>
        <v/>
      </c>
      <c r="E70" s="51" t="str">
        <f>IF('Kontroll-leht'!I70='Kontroll-leht'!$K$1,"",'Kontroll-leht'!I70)</f>
        <v/>
      </c>
      <c r="F70" s="52" t="str">
        <f t="shared" si="1"/>
        <v/>
      </c>
      <c r="G70" s="52" t="str">
        <f>IF('Kontroll-leht'!E70="x","x","")</f>
        <v/>
      </c>
      <c r="H70" s="52" t="str">
        <f>IF('Kontroll-leht'!F70="x","x","")</f>
        <v/>
      </c>
    </row>
    <row r="71" spans="1:8" s="48" customFormat="1" ht="25.5" x14ac:dyDescent="0.25">
      <c r="A71" s="49">
        <f>'Kontroll-leht'!A71</f>
        <v>60</v>
      </c>
      <c r="B71" s="50" t="s">
        <v>92</v>
      </c>
      <c r="C71" s="77" t="str">
        <f>'Kontroll-leht'!C71</f>
        <v xml:space="preserve">   (v) eelmiste töövõttude käigus tuvastatud, kuid parandamata väärkajastamiste staatus, ja</v>
      </c>
      <c r="D71" s="51" t="str">
        <f>IF('Kontroll-leht'!H71='Kontroll-leht'!$K$1,"",'Kontroll-leht'!H71)</f>
        <v/>
      </c>
      <c r="E71" s="51" t="str">
        <f>IF('Kontroll-leht'!I71='Kontroll-leht'!$K$1,"",'Kontroll-leht'!I71)</f>
        <v/>
      </c>
      <c r="F71" s="52" t="str">
        <f t="shared" si="1"/>
        <v/>
      </c>
      <c r="G71" s="52" t="str">
        <f>IF('Kontroll-leht'!E71="x","x","")</f>
        <v/>
      </c>
      <c r="H71" s="52" t="str">
        <f>IF('Kontroll-leht'!F71="x","x","")</f>
        <v/>
      </c>
    </row>
    <row r="72" spans="1:8" s="48" customFormat="1" ht="38.25" x14ac:dyDescent="0.25">
      <c r="A72" s="49">
        <f>'Kontroll-leht'!A72</f>
        <v>61</v>
      </c>
      <c r="B72" s="50" t="s">
        <v>92</v>
      </c>
      <c r="C72" s="77" t="str">
        <f>'Kontroll-leht'!C72</f>
        <v xml:space="preserve">   (vi) seotud osapooltega tehtud tehingute või olemasolevate suhete mõju või võimalikud tagajärjed majandusüksusele;</v>
      </c>
      <c r="D72" s="51" t="str">
        <f>IF('Kontroll-leht'!H72='Kontroll-leht'!$K$1,"",'Kontroll-leht'!H72)</f>
        <v/>
      </c>
      <c r="E72" s="51" t="str">
        <f>IF('Kontroll-leht'!I72='Kontroll-leht'!$K$1,"",'Kontroll-leht'!I72)</f>
        <v/>
      </c>
      <c r="F72" s="52" t="str">
        <f t="shared" si="1"/>
        <v/>
      </c>
      <c r="G72" s="52" t="str">
        <f>IF('Kontroll-leht'!E72="x","x","")</f>
        <v/>
      </c>
      <c r="H72" s="52" t="str">
        <f>IF('Kontroll-leht'!F72="x","x","")</f>
        <v/>
      </c>
    </row>
    <row r="73" spans="1:8" s="48" customFormat="1" ht="25.5" x14ac:dyDescent="0.25">
      <c r="A73" s="49">
        <f>'Kontroll-leht'!A73</f>
        <v>62</v>
      </c>
      <c r="B73" s="50" t="s">
        <v>92</v>
      </c>
      <c r="C73" s="77" t="str">
        <f>'Kontroll-leht'!C73</f>
        <v xml:space="preserve">(d)  tegeliku, kahtlustatava või väidetava käitumise olemasolu: </v>
      </c>
      <c r="D73" s="51" t="str">
        <f>IF('Kontroll-leht'!H73='Kontroll-leht'!$K$1,"",'Kontroll-leht'!H73)</f>
        <v/>
      </c>
      <c r="E73" s="51" t="str">
        <f>IF('Kontroll-leht'!I73='Kontroll-leht'!$K$1,"",'Kontroll-leht'!I73)</f>
        <v/>
      </c>
      <c r="F73" s="52" t="str">
        <f t="shared" si="1"/>
        <v/>
      </c>
      <c r="G73" s="52" t="str">
        <f>IF('Kontroll-leht'!E73="x","x","")</f>
        <v/>
      </c>
      <c r="H73" s="52" t="str">
        <f>IF('Kontroll-leht'!F73="x","x","")</f>
        <v/>
      </c>
    </row>
    <row r="74" spans="1:8" s="48" customFormat="1" ht="29.25" customHeight="1" x14ac:dyDescent="0.25">
      <c r="A74" s="49">
        <f>'Kontroll-leht'!A74</f>
        <v>63</v>
      </c>
      <c r="B74" s="50" t="s">
        <v>92</v>
      </c>
      <c r="C74" s="77" t="str">
        <f>'Kontroll-leht'!C74</f>
        <v xml:space="preserve">   (i) pettus või ebaseaduslik tegevus, mis mõjutab majandusüksust, ja</v>
      </c>
      <c r="D74" s="51" t="str">
        <f>IF('Kontroll-leht'!H74='Kontroll-leht'!$K$1,"",'Kontroll-leht'!H74)</f>
        <v/>
      </c>
      <c r="E74" s="51" t="str">
        <f>IF('Kontroll-leht'!I74='Kontroll-leht'!$K$1,"",'Kontroll-leht'!I74)</f>
        <v/>
      </c>
      <c r="F74" s="52" t="str">
        <f t="shared" si="1"/>
        <v/>
      </c>
      <c r="G74" s="52" t="str">
        <f>IF('Kontroll-leht'!E74="x","x","")</f>
        <v/>
      </c>
      <c r="H74" s="52" t="str">
        <f>IF('Kontroll-leht'!F74="x","x","")</f>
        <v/>
      </c>
    </row>
    <row r="75" spans="1:8" s="48" customFormat="1" ht="62.25" customHeight="1" x14ac:dyDescent="0.25">
      <c r="A75" s="49">
        <f>'Kontroll-leht'!A75</f>
        <v>64</v>
      </c>
      <c r="B75" s="50" t="s">
        <v>92</v>
      </c>
      <c r="C75" s="77" t="str">
        <f>'Kontroll-leht'!C75</f>
        <v xml:space="preserve">   (ii) selliste õigusnormide mittejärgimine, millel on üldise arvamuse kohaselt otsene mõju finantsaruannete oluliste summade ja avalikustatud informatsiooni kindlaksmääramisele, näiteks maksu- ja pensionialased õigusnormid;</v>
      </c>
      <c r="D75" s="51" t="str">
        <f>IF('Kontroll-leht'!H75='Kontroll-leht'!$K$1,"",'Kontroll-leht'!H75)</f>
        <v/>
      </c>
      <c r="E75" s="51" t="str">
        <f>IF('Kontroll-leht'!I75='Kontroll-leht'!$K$1,"",'Kontroll-leht'!I75)</f>
        <v/>
      </c>
      <c r="F75" s="52" t="str">
        <f t="shared" si="1"/>
        <v/>
      </c>
      <c r="G75" s="52" t="str">
        <f>IF('Kontroll-leht'!E75="x","x","")</f>
        <v/>
      </c>
      <c r="H75" s="52" t="str">
        <f>IF('Kontroll-leht'!F75="x","x","")</f>
        <v/>
      </c>
    </row>
    <row r="76" spans="1:8" s="48" customFormat="1" ht="76.5" x14ac:dyDescent="0.25">
      <c r="A76" s="49">
        <f>'Kontroll-leht'!A76</f>
        <v>65</v>
      </c>
      <c r="B76" s="50" t="s">
        <v>92</v>
      </c>
      <c r="C76" s="77" t="str">
        <f>'Kontroll-leht'!C76</f>
        <v>(e) kas juhtkond on tuvastanud ja käsitlenud sündmusi, mis toimusid finantsaruannete kuupäeva ja praktiseerija aruande kuupäeva vahelisel perioodil ja mis nõuavad finantsaruannete korrigeerimist või mida tuleb finantsaruannetes avalikustada;</v>
      </c>
      <c r="D76" s="51" t="str">
        <f>IF('Kontroll-leht'!H76='Kontroll-leht'!$K$1,"",'Kontroll-leht'!H76)</f>
        <v/>
      </c>
      <c r="E76" s="51" t="str">
        <f>IF('Kontroll-leht'!I76='Kontroll-leht'!$K$1,"",'Kontroll-leht'!I76)</f>
        <v/>
      </c>
      <c r="F76" s="52" t="str">
        <f t="shared" si="1"/>
        <v/>
      </c>
      <c r="G76" s="52" t="str">
        <f>IF('Kontroll-leht'!E76="x","x","")</f>
        <v/>
      </c>
      <c r="H76" s="52" t="str">
        <f>IF('Kontroll-leht'!F76="x","x","")</f>
        <v/>
      </c>
    </row>
    <row r="77" spans="1:8" s="48" customFormat="1" ht="42" customHeight="1" x14ac:dyDescent="0.25">
      <c r="A77" s="49">
        <f>'Kontroll-leht'!A77</f>
        <v>66</v>
      </c>
      <c r="B77" s="50" t="s">
        <v>92</v>
      </c>
      <c r="C77" s="77" t="str">
        <f>'Kontroll-leht'!C77</f>
        <v>(f) alus, mille põhjal juhtkond hindab majandusüksuse suutlikkust jätkata jätkuvalt tegutsevana;</v>
      </c>
      <c r="D77" s="51" t="str">
        <f>IF('Kontroll-leht'!H77='Kontroll-leht'!$K$1,"",'Kontroll-leht'!H77)</f>
        <v/>
      </c>
      <c r="E77" s="51" t="str">
        <f>IF('Kontroll-leht'!I77='Kontroll-leht'!$K$1,"",'Kontroll-leht'!I77)</f>
        <v/>
      </c>
      <c r="F77" s="52" t="str">
        <f t="shared" si="1"/>
        <v/>
      </c>
      <c r="G77" s="52" t="str">
        <f>IF('Kontroll-leht'!E77="x","x","")</f>
        <v/>
      </c>
      <c r="H77" s="52" t="str">
        <f>IF('Kontroll-leht'!F77="x","x","")</f>
        <v/>
      </c>
    </row>
    <row r="78" spans="1:8" s="48" customFormat="1" ht="51" x14ac:dyDescent="0.25">
      <c r="A78" s="49">
        <f>'Kontroll-leht'!A78</f>
        <v>67</v>
      </c>
      <c r="B78" s="50" t="s">
        <v>92</v>
      </c>
      <c r="C78" s="77" t="str">
        <f>'Kontroll-leht'!C78</f>
        <v>(g) kas on toimunud sündmused või esinevad tingimused, mis tunduvad heitvat kahtlust majandusüksuse suutlikkusele jätkata jätkuvalt tegutsevana;</v>
      </c>
      <c r="D78" s="51" t="str">
        <f>IF('Kontroll-leht'!H78='Kontroll-leht'!$K$1,"",'Kontroll-leht'!H78)</f>
        <v/>
      </c>
      <c r="E78" s="51" t="str">
        <f>IF('Kontroll-leht'!I78='Kontroll-leht'!$K$1,"",'Kontroll-leht'!I78)</f>
        <v/>
      </c>
      <c r="F78" s="52" t="str">
        <f t="shared" si="1"/>
        <v/>
      </c>
      <c r="G78" s="52" t="str">
        <f>IF('Kontroll-leht'!E78="x","x","")</f>
        <v/>
      </c>
      <c r="H78" s="52" t="str">
        <f>IF('Kontroll-leht'!F78="x","x","")</f>
        <v/>
      </c>
    </row>
    <row r="79" spans="1:8" s="48" customFormat="1" ht="75" customHeight="1" x14ac:dyDescent="0.25">
      <c r="A79" s="49">
        <f>'Kontroll-leht'!A79</f>
        <v>68</v>
      </c>
      <c r="B79" s="50" t="s">
        <v>92</v>
      </c>
      <c r="C79" s="77" t="str">
        <f>'Kontroll-leht'!C79</f>
        <v>(h) olulised kohustused, lepingulised kohustused või tingimuslikud asjaolud, mis on mõjutanud või võivad mõjutada majandusüksuse finantsaruandeid, sealhulgas avalikustatud informatsioon, ja olulised mitterahalised või tasuta tehingud vaatlusalusel aruandeperioodil.</v>
      </c>
      <c r="D79" s="51" t="str">
        <f>IF('Kontroll-leht'!H79='Kontroll-leht'!$K$1,"",'Kontroll-leht'!H79)</f>
        <v/>
      </c>
      <c r="E79" s="51" t="str">
        <f>IF('Kontroll-leht'!I79='Kontroll-leht'!$K$1,"",'Kontroll-leht'!I79)</f>
        <v/>
      </c>
      <c r="F79" s="52" t="str">
        <f t="shared" si="1"/>
        <v/>
      </c>
      <c r="G79" s="52" t="str">
        <f>IF('Kontroll-leht'!E79="x","x","")</f>
        <v/>
      </c>
      <c r="H79" s="52" t="str">
        <f>IF('Kontroll-leht'!F79="x","x","")</f>
        <v/>
      </c>
    </row>
    <row r="80" spans="1:8" s="48" customFormat="1" ht="63.75" x14ac:dyDescent="0.25">
      <c r="A80" s="49">
        <f>'Kontroll-leht'!A80</f>
        <v>69</v>
      </c>
      <c r="B80" s="50" t="str">
        <f>'Kontroll-leht'!B80</f>
        <v>ISRE(EE)2400-49</v>
      </c>
      <c r="C80" s="77" t="str">
        <f>'Kontroll-leht'!C80</f>
        <v>Praktiseerija peab analüütilisi protseduure kavandades kaaluma, kas majandusüksuse arvestussüsteemidest ja andmetest saadavad andmed on analüütiliste protseduuride läbiviimise eesmärgil adekvaatsed.</v>
      </c>
      <c r="D80" s="51" t="str">
        <f>IF('Kontroll-leht'!H80='Kontroll-leht'!$K$1,"",'Kontroll-leht'!H80)</f>
        <v/>
      </c>
      <c r="E80" s="51" t="str">
        <f>IF('Kontroll-leht'!I80='Kontroll-leht'!$K$1,"",'Kontroll-leht'!I80)</f>
        <v/>
      </c>
      <c r="F80" s="52" t="str">
        <f t="shared" si="1"/>
        <v/>
      </c>
      <c r="G80" s="52" t="str">
        <f>IF('Kontroll-leht'!E80="x","x","")</f>
        <v/>
      </c>
      <c r="H80" s="52" t="str">
        <f>IF('Kontroll-leht'!F80="x","x","")</f>
        <v/>
      </c>
    </row>
    <row r="81" spans="1:8" s="48" customFormat="1" ht="85.5" customHeight="1" x14ac:dyDescent="0.25">
      <c r="A81" s="49">
        <f>'Kontroll-leht'!A81</f>
        <v>70</v>
      </c>
      <c r="B81" s="50" t="str">
        <f>'Kontroll-leht'!B81</f>
        <v>ISRE(EE)2400-50</v>
      </c>
      <c r="C81" s="77" t="str">
        <f>'Kontroll-leht'!C81</f>
        <v>Praktiseerija peab ülevaatuse ajal säilitama valvsuse, et märgata asjaolusid või muud informatsiooni, mis võib viidata seotud osapoolte vaheliste tehingute olemasolule või selliste tehingute olemasolule, mida juhtkond ei ole varem tuvastanud või praktiseerijale avaldanud.</v>
      </c>
      <c r="D81" s="51" t="str">
        <f>IF('Kontroll-leht'!H81='Kontroll-leht'!$K$1,"",'Kontroll-leht'!H81)</f>
        <v/>
      </c>
      <c r="E81" s="51" t="str">
        <f>IF('Kontroll-leht'!I81='Kontroll-leht'!$K$1,"",'Kontroll-leht'!I81)</f>
        <v/>
      </c>
      <c r="F81" s="52" t="str">
        <f t="shared" si="1"/>
        <v/>
      </c>
      <c r="G81" s="52" t="str">
        <f>IF('Kontroll-leht'!E81="x","x","")</f>
        <v/>
      </c>
      <c r="H81" s="52" t="str">
        <f>IF('Kontroll-leht'!F81="x","x","")</f>
        <v/>
      </c>
    </row>
    <row r="82" spans="1:8" s="48" customFormat="1" ht="99" customHeight="1" x14ac:dyDescent="0.25">
      <c r="A82" s="49">
        <f>'Kontroll-leht'!A82</f>
        <v>71</v>
      </c>
      <c r="B82" s="50" t="str">
        <f>'Kontroll-leht'!B82</f>
        <v>ISRE(EE)2400-51</v>
      </c>
      <c r="C82" s="77" t="str">
        <f>'Kontroll-leht'!C82</f>
        <v>Kui praktiseerija tuvastab ülevaatuse läbiviimise käigus majandusüksuse tavapärasest äritegevusest väljapoole jäävad märkimisväärsed tehingud, peab praktiseerija tegema juhtkonnale järelepäringu alljärgneva kohta: (a) nende tehingute olemus; (b) kas kaasatud võivad olla seotud osapooled ja (c) nende tehingute äriline põhjendus (või selle puudumine).</v>
      </c>
      <c r="D82" s="51" t="str">
        <f>IF('Kontroll-leht'!H82='Kontroll-leht'!$K$1,"",'Kontroll-leht'!H82)</f>
        <v/>
      </c>
      <c r="E82" s="51" t="str">
        <f>IF('Kontroll-leht'!I82='Kontroll-leht'!$K$1,"",'Kontroll-leht'!I82)</f>
        <v/>
      </c>
      <c r="F82" s="52" t="str">
        <f t="shared" si="1"/>
        <v/>
      </c>
      <c r="G82" s="52" t="str">
        <f>IF('Kontroll-leht'!E82="x","x","")</f>
        <v/>
      </c>
      <c r="H82" s="52" t="str">
        <f>IF('Kontroll-leht'!F82="x","x","")</f>
        <v/>
      </c>
    </row>
    <row r="83" spans="1:8" s="48" customFormat="1" ht="39.75" customHeight="1" x14ac:dyDescent="0.25">
      <c r="A83" s="49">
        <f>'Kontroll-leht'!A83</f>
        <v>72</v>
      </c>
      <c r="B83" s="50" t="str">
        <f>'Kontroll-leht'!B83</f>
        <v>ISRE(EE)2400-52</v>
      </c>
      <c r="C83" s="77" t="str">
        <f>'Kontroll-leht'!C83</f>
        <v>Juhul, kui on viiteid, et majandusüksuses on toimunud pettus või õigusnormide mittejärgimine, või kui seda kahtlustatakse, peab praktiseerija:</v>
      </c>
      <c r="D83" s="51" t="str">
        <f>IF('Kontroll-leht'!H83='Kontroll-leht'!$K$1,"",'Kontroll-leht'!H83)</f>
        <v/>
      </c>
      <c r="E83" s="51" t="str">
        <f>IF('Kontroll-leht'!I83='Kontroll-leht'!$K$1,"",'Kontroll-leht'!I83)</f>
        <v/>
      </c>
      <c r="F83" s="52" t="str">
        <f t="shared" si="1"/>
        <v/>
      </c>
      <c r="G83" s="52" t="str">
        <f>IF('Kontroll-leht'!E83="x","x","")</f>
        <v/>
      </c>
      <c r="H83" s="52" t="str">
        <f>IF('Kontroll-leht'!F83="x","x","")</f>
        <v/>
      </c>
    </row>
    <row r="84" spans="1:8" s="48" customFormat="1" ht="40.5" customHeight="1" x14ac:dyDescent="0.25">
      <c r="A84" s="49">
        <f>'Kontroll-leht'!A84</f>
        <v>73</v>
      </c>
      <c r="B84" s="50" t="s">
        <v>115</v>
      </c>
      <c r="C84" s="77" t="str">
        <f>'Kontroll-leht'!C84</f>
        <v>(a) vahetama selle kohta infot juhtkonna asjakohase tasandiga või valitsemisülesandega isikutele (nagu asjakohane), välja arvatud juhul, kui see on õigusnormide kohaselt keelatud;</v>
      </c>
      <c r="D84" s="51" t="str">
        <f>IF('Kontroll-leht'!H84='Kontroll-leht'!$K$1,"",'Kontroll-leht'!H84)</f>
        <v/>
      </c>
      <c r="E84" s="51" t="str">
        <f>IF('Kontroll-leht'!I84='Kontroll-leht'!$K$1,"",'Kontroll-leht'!I84)</f>
        <v/>
      </c>
      <c r="F84" s="52" t="str">
        <f t="shared" si="1"/>
        <v/>
      </c>
      <c r="G84" s="52" t="str">
        <f>IF('Kontroll-leht'!E84="x","x","")</f>
        <v/>
      </c>
      <c r="H84" s="52" t="str">
        <f>IF('Kontroll-leht'!F84="x","x","")</f>
        <v/>
      </c>
    </row>
    <row r="85" spans="1:8" s="48" customFormat="1" ht="25.5" x14ac:dyDescent="0.25">
      <c r="A85" s="49">
        <f>'Kontroll-leht'!A85</f>
        <v>74</v>
      </c>
      <c r="B85" s="50" t="s">
        <v>115</v>
      </c>
      <c r="C85" s="77" t="str">
        <f>'Kontroll-leht'!C85</f>
        <v>(b) nõudma juhtkonnalt finantsaruannetele avalduva mõju (kui on) hindamist;</v>
      </c>
      <c r="D85" s="51" t="str">
        <f>IF('Kontroll-leht'!H85='Kontroll-leht'!$K$1,"",'Kontroll-leht'!H85)</f>
        <v/>
      </c>
      <c r="E85" s="51" t="str">
        <f>IF('Kontroll-leht'!I85='Kontroll-leht'!$K$1,"",'Kontroll-leht'!I85)</f>
        <v/>
      </c>
      <c r="F85" s="52" t="str">
        <f t="shared" si="1"/>
        <v/>
      </c>
      <c r="G85" s="52" t="str">
        <f>IF('Kontroll-leht'!E85="x","x","")</f>
        <v/>
      </c>
      <c r="H85" s="52" t="str">
        <f>IF('Kontroll-leht'!F85="x","x","")</f>
        <v/>
      </c>
    </row>
    <row r="86" spans="1:8" s="48" customFormat="1" ht="66" customHeight="1" x14ac:dyDescent="0.25">
      <c r="A86" s="49">
        <f>'Kontroll-leht'!A86</f>
        <v>75</v>
      </c>
      <c r="B86" s="50" t="s">
        <v>115</v>
      </c>
      <c r="C86" s="77" t="str">
        <f>'Kontroll-leht'!C86</f>
        <v>(c) kaaluma, millist mõju (kui on) avaldab juhtkonna hinnang tuvastatud või kahtlustatava pettuse või õigusnormide mittejärgimise mõju kohta, mis esitatakse praktiseerijale, praktiseerija kokkuvõttele finantsaruannete kohta või praktiseerija aruandele;</v>
      </c>
      <c r="D86" s="51" t="str">
        <f>IF('Kontroll-leht'!H86='Kontroll-leht'!$K$1,"",'Kontroll-leht'!H86)</f>
        <v/>
      </c>
      <c r="E86" s="51" t="str">
        <f>IF('Kontroll-leht'!I86='Kontroll-leht'!$K$1,"",'Kontroll-leht'!I86)</f>
        <v/>
      </c>
      <c r="F86" s="52" t="str">
        <f t="shared" si="1"/>
        <v/>
      </c>
      <c r="G86" s="52" t="str">
        <f>IF('Kontroll-leht'!E86="x","x","")</f>
        <v/>
      </c>
      <c r="H86" s="52" t="str">
        <f>IF('Kontroll-leht'!F86="x","x","")</f>
        <v/>
      </c>
    </row>
    <row r="87" spans="1:8" s="48" customFormat="1" ht="37.5" customHeight="1" x14ac:dyDescent="0.25">
      <c r="A87" s="49">
        <f>'Kontroll-leht'!A87</f>
        <v>76</v>
      </c>
      <c r="B87" s="50" t="s">
        <v>115</v>
      </c>
      <c r="C87" s="77" t="str">
        <f>'Kontroll-leht'!C87</f>
        <v>(d) tegema kindlaks, kas õigusnormides või asjassepuutuvates eetikanõuetes: (i) nõutakse praktiseerijalt teatamist asjakohasele ametivõimule väljaspool majandusüksust; (ii) kehtestatakse kohustused, mille kohaselt võib teatamine asjakohasele ametivõimule väljaspool majandusüksust olla antud tingimustes asjakohane.</v>
      </c>
      <c r="D87" s="51" t="str">
        <f>IF('Kontroll-leht'!H87='Kontroll-leht'!$K$1,"",'Kontroll-leht'!H87)</f>
        <v/>
      </c>
      <c r="E87" s="51" t="str">
        <f>IF('Kontroll-leht'!I87='Kontroll-leht'!$K$1,"",'Kontroll-leht'!I87)</f>
        <v/>
      </c>
      <c r="F87" s="52" t="str">
        <f t="shared" si="1"/>
        <v/>
      </c>
      <c r="G87" s="52" t="str">
        <f>IF('Kontroll-leht'!E87="x","x","")</f>
        <v/>
      </c>
      <c r="H87" s="52" t="str">
        <f>IF('Kontroll-leht'!F87="x","x","")</f>
        <v/>
      </c>
    </row>
    <row r="88" spans="1:8" s="48" customFormat="1" ht="112.5" customHeight="1" x14ac:dyDescent="0.25">
      <c r="A88" s="49">
        <f>'Kontroll-leht'!A88</f>
        <v>77</v>
      </c>
      <c r="B88" s="50" t="str">
        <f>'Kontroll-leht'!B88</f>
        <v>ISRE(EE)2400-53</v>
      </c>
      <c r="C88" s="77" t="str">
        <f>'Kontroll-leht'!C88</f>
        <v>Finantsaruannete ülevaatus hõlmab kaalumist, kas majandusüksus on suuteline jätkama jätkuvalt
tegutsevana. Kaaludes juhtkonna hinnangut majandusüksuse suutlikkusele jätkata jätkuvalt tegutsevana, peab praktiseerija võtma arvesse sama perioodi, mida kasutas juhtkond oma hinnangu tegemiseks, nii nagu on nõutud rakendatavas finantsaruandluse raamistikus või õigusnormides, kus on sätestatud pikem periood.</v>
      </c>
      <c r="D88" s="51" t="str">
        <f>IF('Kontroll-leht'!H88='Kontroll-leht'!$K$1,"",'Kontroll-leht'!H88)</f>
        <v/>
      </c>
      <c r="E88" s="51" t="str">
        <f>IF('Kontroll-leht'!I88='Kontroll-leht'!$K$1,"",'Kontroll-leht'!I88)</f>
        <v/>
      </c>
      <c r="F88" s="52" t="str">
        <f t="shared" si="1"/>
        <v/>
      </c>
      <c r="G88" s="52" t="str">
        <f>IF('Kontroll-leht'!E88="x","x","")</f>
        <v/>
      </c>
      <c r="H88" s="52" t="str">
        <f>IF('Kontroll-leht'!F88="x","x","")</f>
        <v/>
      </c>
    </row>
    <row r="89" spans="1:8" s="48" customFormat="1" ht="51" customHeight="1" x14ac:dyDescent="0.25">
      <c r="A89" s="49">
        <f>'Kontroll-leht'!A89</f>
        <v>78</v>
      </c>
      <c r="B89" s="50" t="str">
        <f>'Kontroll-leht'!B89</f>
        <v>ISRE(EE)2400-54</v>
      </c>
      <c r="C89" s="77" t="str">
        <f>'Kontroll-leht'!C89</f>
        <v>Kui praktiseerija saab ülevaatuse läbiviimise ajal teada sündmustest või tingimustest, mis võivad heita kahtlust majandusüksuse suutlikkusele jätkata jätkuvalt tegutsevana, peab praktiseerija:</v>
      </c>
      <c r="D89" s="51" t="str">
        <f>IF('Kontroll-leht'!H89='Kontroll-leht'!$K$1,"",'Kontroll-leht'!H89)</f>
        <v/>
      </c>
      <c r="E89" s="51" t="str">
        <f>IF('Kontroll-leht'!I89='Kontroll-leht'!$K$1,"",'Kontroll-leht'!I89)</f>
        <v/>
      </c>
      <c r="F89" s="52" t="str">
        <f t="shared" si="1"/>
        <v/>
      </c>
      <c r="G89" s="52" t="str">
        <f>IF('Kontroll-leht'!E89="x","x","")</f>
        <v/>
      </c>
      <c r="H89" s="52" t="str">
        <f>IF('Kontroll-leht'!F89="x","x","")</f>
        <v/>
      </c>
    </row>
    <row r="90" spans="1:8" s="48" customFormat="1" ht="102" x14ac:dyDescent="0.25">
      <c r="A90" s="49">
        <f>'Kontroll-leht'!A90</f>
        <v>79</v>
      </c>
      <c r="B90" s="50" t="s">
        <v>118</v>
      </c>
      <c r="C90" s="77" t="str">
        <f>'Kontroll-leht'!C90</f>
        <v>(a) tegema juhtkonnale järelepäringuid tema kava kohta astuda tulevikus samme, mis mõjutavad majandusüksuse suutlikkust jätkata jätkuvalt tegutsevana, ja sellise kava teostatavuse kohta ning selle kohta, kas juhtkond usub, et selle kava tulemusel paraneb olukord, mis puutub majandusüksuse suutlikkusse jätkata jätkuvalt tegutsevana;</v>
      </c>
      <c r="D90" s="51" t="str">
        <f>IF('Kontroll-leht'!H90='Kontroll-leht'!$K$1,"",'Kontroll-leht'!H90)</f>
        <v/>
      </c>
      <c r="E90" s="51" t="str">
        <f>IF('Kontroll-leht'!I90='Kontroll-leht'!$K$1,"",'Kontroll-leht'!I90)</f>
        <v/>
      </c>
      <c r="F90" s="52" t="str">
        <f t="shared" si="1"/>
        <v/>
      </c>
      <c r="G90" s="52" t="str">
        <f>IF('Kontroll-leht'!E90="x","x","")</f>
        <v/>
      </c>
      <c r="H90" s="52" t="str">
        <f>IF('Kontroll-leht'!F90="x","x","")</f>
        <v/>
      </c>
    </row>
    <row r="91" spans="1:8" s="48" customFormat="1" ht="99.75" customHeight="1" x14ac:dyDescent="0.25">
      <c r="A91" s="49">
        <f>'Kontroll-leht'!A91</f>
        <v>80</v>
      </c>
      <c r="B91" s="50" t="s">
        <v>118</v>
      </c>
      <c r="C91" s="77" t="str">
        <f>'Kontroll-leht'!C91</f>
        <v>(b) hindama nende järelepäringute tulemusi, et kaaluda, kas juhtkonna vastused annavad piisava aluse, et jätkata finantsaruannete esitamist tegevuse jätkuvuse alusel. Juhul kui finantsaruanded on oluliselt väärkajastatud või eksitavad seoses majandusüksuse suutlikkusega jätkata jätkuvalt tegutsevana, tuleb kaaluda vastava kokkuvõtte tegemist;</v>
      </c>
      <c r="D91" s="51" t="str">
        <f>IF('Kontroll-leht'!H91='Kontroll-leht'!$K$1,"",'Kontroll-leht'!H91)</f>
        <v/>
      </c>
      <c r="E91" s="51" t="str">
        <f>IF('Kontroll-leht'!I91='Kontroll-leht'!$K$1,"",'Kontroll-leht'!I91)</f>
        <v/>
      </c>
      <c r="F91" s="52" t="str">
        <f t="shared" si="1"/>
        <v/>
      </c>
      <c r="G91" s="52" t="str">
        <f>IF('Kontroll-leht'!E91="x","x","")</f>
        <v/>
      </c>
      <c r="H91" s="52" t="str">
        <f>IF('Kontroll-leht'!F91="x","x","")</f>
        <v/>
      </c>
    </row>
    <row r="92" spans="1:8" s="48" customFormat="1" ht="39.75" customHeight="1" x14ac:dyDescent="0.25">
      <c r="A92" s="49">
        <f>'Kontroll-leht'!A92</f>
        <v>81</v>
      </c>
      <c r="B92" s="50" t="s">
        <v>118</v>
      </c>
      <c r="C92" s="77" t="str">
        <f>'Kontroll-leht'!C92</f>
        <v>(c) kaaluma juhtkonna vastuseid, võttes arvesse kogu asjassepuutuvat informatsiooni, millest praktiseerija on ülevaatuse tulemusena teadlik.</v>
      </c>
      <c r="D92" s="51" t="str">
        <f>IF('Kontroll-leht'!H92='Kontroll-leht'!$K$1,"",'Kontroll-leht'!H92)</f>
        <v/>
      </c>
      <c r="E92" s="51" t="str">
        <f>IF('Kontroll-leht'!I92='Kontroll-leht'!$K$1,"",'Kontroll-leht'!I92)</f>
        <v/>
      </c>
      <c r="F92" s="52" t="str">
        <f t="shared" si="1"/>
        <v/>
      </c>
      <c r="G92" s="52" t="str">
        <f>IF('Kontroll-leht'!E92="x","x","")</f>
        <v/>
      </c>
      <c r="H92" s="52" t="str">
        <f>IF('Kontroll-leht'!F92="x","x","")</f>
        <v/>
      </c>
    </row>
    <row r="93" spans="1:8" s="48" customFormat="1" ht="126.75" customHeight="1" x14ac:dyDescent="0.25">
      <c r="A93" s="49">
        <f>'Kontroll-leht'!A93</f>
        <v>82</v>
      </c>
      <c r="B93" s="50" t="str">
        <f>'Kontroll-leht'!B93</f>
        <v>ISRE(EE)2400-55</v>
      </c>
      <c r="C93" s="77" t="str">
        <f>'Kontroll-leht'!C93</f>
        <v>Praktiseerijal võib olla ülevaatuse läbiviimisel vaja kasutada teiste praktiseerijate tehtud tööd või muus valdkonnas peale arvestuse või kindlustandvate töövõttude eriteadmisi omava üksikisiku või organisatsiooni tehtud tööd. Kui praktiseerija kasutab ülevaatuse läbiviimisel teise praktiseerija või eksperdi tehtud tööd, peab praktiseerija võtma ette asjakohaseid samme saavutamaks rahulolu, et tehtud töö on praktiseerija eesmärkidel adekvaatne.</v>
      </c>
      <c r="D93" s="51" t="str">
        <f>IF('Kontroll-leht'!H93='Kontroll-leht'!$K$1,"",'Kontroll-leht'!H93)</f>
        <v/>
      </c>
      <c r="E93" s="51" t="str">
        <f>IF('Kontroll-leht'!I93='Kontroll-leht'!$K$1,"",'Kontroll-leht'!I93)</f>
        <v/>
      </c>
      <c r="F93" s="52" t="str">
        <f t="shared" si="1"/>
        <v/>
      </c>
      <c r="G93" s="52" t="str">
        <f>IF('Kontroll-leht'!E93="x","x","")</f>
        <v/>
      </c>
      <c r="H93" s="52" t="str">
        <f>IF('Kontroll-leht'!F93="x","x","")</f>
        <v/>
      </c>
    </row>
    <row r="94" spans="1:8" s="48" customFormat="1" ht="51" x14ac:dyDescent="0.25">
      <c r="A94" s="49">
        <f>'Kontroll-leht'!A94</f>
        <v>83</v>
      </c>
      <c r="B94" s="50" t="str">
        <f>'Kontroll-leht'!B94</f>
        <v>ISRE(EE)2400-56</v>
      </c>
      <c r="C94" s="77" t="str">
        <f>'Kontroll-leht'!C94</f>
        <v>Praktiseerija peab hankima tõendusmaterjali selle kohta, et finantsaruanded on kooskõlas või kooskõlastatavalt võrreldavad majandusüksuses aluseks olevate arvestusandmetega.</v>
      </c>
      <c r="D94" s="51" t="str">
        <f>IF('Kontroll-leht'!H94='Kontroll-leht'!$K$1,"",'Kontroll-leht'!H94)</f>
        <v/>
      </c>
      <c r="E94" s="51" t="str">
        <f>IF('Kontroll-leht'!I94='Kontroll-leht'!$K$1,"",'Kontroll-leht'!I94)</f>
        <v/>
      </c>
      <c r="F94" s="52" t="str">
        <f t="shared" si="1"/>
        <v/>
      </c>
      <c r="G94" s="52" t="str">
        <f>IF('Kontroll-leht'!E94="x","x","")</f>
        <v/>
      </c>
      <c r="H94" s="52" t="str">
        <f>IF('Kontroll-leht'!F94="x","x","")</f>
        <v/>
      </c>
    </row>
    <row r="95" spans="1:8" s="48" customFormat="1" ht="114.75" x14ac:dyDescent="0.25">
      <c r="A95" s="49">
        <f>'Kontroll-leht'!A95</f>
        <v>84</v>
      </c>
      <c r="B95" s="50" t="str">
        <f>'Kontroll-leht'!B95</f>
        <v>ISRE(EE)2400-57</v>
      </c>
      <c r="C95" s="77" t="str">
        <f>'Kontroll-leht'!C95</f>
        <v>Kui praktiseerija saab teada asjaoludest, mis panevad praktiseerija uskuma, et finantsaruanded võivad olla oluliselt väärkajastatud, peab praktiseerija kavandama ja läbi viima täiendavad protseduurid, mis on piisavad, et võimaldada praktiseerijal järeldada, kas nimetatud asjaolud põhjustavad või ei põhjusta tõenäoliselt finantsaruannete kui terviku olulist väärkajastamist.</v>
      </c>
      <c r="D95" s="51" t="str">
        <f>IF('Kontroll-leht'!H95='Kontroll-leht'!$K$1,"",'Kontroll-leht'!H95)</f>
        <v/>
      </c>
      <c r="E95" s="51" t="str">
        <f>IF('Kontroll-leht'!I95='Kontroll-leht'!$K$1,"",'Kontroll-leht'!I95)</f>
        <v/>
      </c>
      <c r="F95" s="52" t="str">
        <f t="shared" si="1"/>
        <v/>
      </c>
      <c r="G95" s="52" t="str">
        <f>IF('Kontroll-leht'!E95="x","x","")</f>
        <v/>
      </c>
      <c r="H95" s="52" t="str">
        <f>IF('Kontroll-leht'!F95="x","x","")</f>
        <v/>
      </c>
    </row>
    <row r="96" spans="1:8" s="48" customFormat="1" ht="99.75" customHeight="1" x14ac:dyDescent="0.25">
      <c r="A96" s="49">
        <f>'Kontroll-leht'!A96</f>
        <v>85</v>
      </c>
      <c r="B96" s="50" t="str">
        <f>'Kontroll-leht'!B96</f>
        <v>ISRE(EE)2400-15</v>
      </c>
      <c r="C96" s="77" t="str">
        <f>'Kontroll-leht'!C96</f>
        <v>Kõigil juhtudel, kui piiratud kindlust ei ole võimalik saada ja märkustega kokkuvõte praktiseerija aruandes on nendes tingimustes ebapiisav, nõuab käesolev ISRE, et praktiseerija loobuks töövõtu kohta koostatud aruandes kokkuvõtte tegemisest või taandaks ennast vajaduse korral töövõtust, kui taandamine on kohaldatavate õigusnormide kohaselt võimalik.</v>
      </c>
      <c r="D96" s="51" t="str">
        <f>IF('Kontroll-leht'!H96='Kontroll-leht'!$K$1,"",'Kontroll-leht'!H96)</f>
        <v/>
      </c>
      <c r="E96" s="51" t="str">
        <f>IF('Kontroll-leht'!I96='Kontroll-leht'!$K$1,"",'Kontroll-leht'!I96)</f>
        <v/>
      </c>
      <c r="F96" s="52" t="str">
        <f t="shared" si="1"/>
        <v/>
      </c>
      <c r="G96" s="52" t="str">
        <f>IF('Kontroll-leht'!E96="x","x","")</f>
        <v/>
      </c>
      <c r="H96" s="52" t="str">
        <f>IF('Kontroll-leht'!F96="x","x","")</f>
        <v/>
      </c>
    </row>
    <row r="97" spans="1:8" s="48" customFormat="1" x14ac:dyDescent="0.25">
      <c r="A97" s="53"/>
      <c r="B97" s="53" t="str">
        <f>'Kontroll-leht'!B97</f>
        <v>Järgnevad sündmused</v>
      </c>
      <c r="C97" s="54"/>
      <c r="D97" s="55"/>
      <c r="E97" s="55"/>
      <c r="F97" s="52"/>
      <c r="G97" s="52" t="str">
        <f>IF('Kontroll-leht'!E97="x","x","")</f>
        <v/>
      </c>
      <c r="H97" s="52" t="str">
        <f>IF('Kontroll-leht'!F97="x","x","")</f>
        <v/>
      </c>
    </row>
    <row r="98" spans="1:8" ht="88.5" customHeight="1" x14ac:dyDescent="0.25">
      <c r="A98" s="49">
        <f>'Kontroll-leht'!A98</f>
        <v>86</v>
      </c>
      <c r="B98" s="77" t="str">
        <f>'Kontroll-leht'!B98</f>
        <v>ISRE(EE)2400-58</v>
      </c>
      <c r="C98" s="77" t="str">
        <f>'Kontroll-leht'!C98</f>
        <v>Kui praktiseerija saab teada sündmustest, mis toimusid finantsaruannete kuupäeva ja praktiseerija aruande kuupäeva vahelisel ajal ja mis nõuavad finantsaruannete korrigeerimist või mis tuleb finantsaruannetes avalikustada, peab praktiseerija nõudma juhtkonnalt nende väärkajastamiste parandamist.</v>
      </c>
      <c r="D98" s="51" t="str">
        <f>IF('Kontroll-leht'!H98='Kontroll-leht'!$K$1,"",'Kontroll-leht'!H98)</f>
        <v/>
      </c>
      <c r="E98" s="51" t="str">
        <f>IF('Kontroll-leht'!I98='Kontroll-leht'!$K$1,"",'Kontroll-leht'!I98)</f>
        <v/>
      </c>
      <c r="F98" s="52" t="str">
        <f>IF(G98="x","x",IF(H98="x","x",""))</f>
        <v/>
      </c>
      <c r="G98" s="52" t="str">
        <f>IF('Kontroll-leht'!E98="x","x","")</f>
        <v/>
      </c>
      <c r="H98" s="52" t="str">
        <f>IF('Kontroll-leht'!F98="x","x","")</f>
        <v/>
      </c>
    </row>
    <row r="99" spans="1:8" ht="172.5" customHeight="1" x14ac:dyDescent="0.25">
      <c r="A99" s="49">
        <f>'Kontroll-leht'!A99</f>
        <v>87</v>
      </c>
      <c r="B99" s="77" t="str">
        <f>'Kontroll-leht'!B99</f>
        <v>ISRE(EE)2400-59</v>
      </c>
      <c r="C99" s="77" t="str">
        <f>'Kontroll-leht'!C99</f>
        <v>Praktiseerija ei ole kohustatud viima finantsaruannete suhtes läbi protseduure pärast praktiseerija aruande kuupäeva. Kui praktiseerija saab enne finantsaruannete avaldamise kuupäeva siiski teada asjaolust, mille tulemusel oleks praktiseerija võinud aruannet muuta, kui see asjaolu oleks talle tema aruande kuupäeval teada olnud, peab praktiseerija (a) arutama seda asjaolu juhtkonna või valitsemisülesandega isikutega ja (b) tegema kindlaks, kas finantsaruandeid on vaja muuta. Kui finantsaruandeid on vaja muuta, peab praktiseerija tegema juhtkonnale järelepäringu selle kohta, kuidas juhtkond kavatseb seda asjaolu finantsaruannetes käsitleda.</v>
      </c>
      <c r="D99" s="51" t="str">
        <f>IF('Kontroll-leht'!H99='Kontroll-leht'!$K$1,"",'Kontroll-leht'!H99)</f>
        <v/>
      </c>
      <c r="E99" s="51" t="str">
        <f>IF('Kontroll-leht'!I99='Kontroll-leht'!$K$1,"",'Kontroll-leht'!I99)</f>
        <v/>
      </c>
      <c r="F99" s="52" t="str">
        <f>IF(G99="x","x",IF(H99="x","x",""))</f>
        <v/>
      </c>
      <c r="G99" s="52" t="str">
        <f>IF('Kontroll-leht'!E99="x","x","")</f>
        <v/>
      </c>
      <c r="H99" s="52" t="str">
        <f>IF('Kontroll-leht'!F99="x","x","")</f>
        <v/>
      </c>
    </row>
    <row r="100" spans="1:8" ht="153" x14ac:dyDescent="0.25">
      <c r="A100" s="49">
        <f>'Kontroll-leht'!A100</f>
        <v>88</v>
      </c>
      <c r="B100" s="77" t="str">
        <f>'Kontroll-leht'!B100</f>
        <v>ISRE(EE)2400-60</v>
      </c>
      <c r="C100" s="77" t="str">
        <f>'Kontroll-leht'!C100</f>
        <v>Kui juhtkond ei muuda finantsaruandeid tingimustes, kus praktiseerija usub, et neid tuleb muuta, ja kui praktiseerija aruanne on majandusüksusele juba esitatud, peab praktiseerija teatama juhtkonnale ja valitsemisülesandega isikutele, et finantsaruandeid ei tohi enne vajalike muudatuste tegemist kolmandatele isikutele avaldada. Kui finantsaruanded avaldatakse seejärel siiski vajalikke muudatusi tegemata, peab praktiseerija astuma asjakohaseid samme, et takistada tuginemist praktiseerija aruandele.</v>
      </c>
      <c r="D100" s="51" t="str">
        <f>IF('Kontroll-leht'!H100='Kontroll-leht'!$K$1,"",'Kontroll-leht'!H100)</f>
        <v/>
      </c>
      <c r="E100" s="51" t="str">
        <f>IF('Kontroll-leht'!I100='Kontroll-leht'!$K$1,"",'Kontroll-leht'!I100)</f>
        <v/>
      </c>
      <c r="F100" s="52" t="str">
        <f>IF(G100="x","x",IF(H100="x","x",""))</f>
        <v/>
      </c>
      <c r="G100" s="52" t="str">
        <f>IF('Kontroll-leht'!E100="x","x","")</f>
        <v/>
      </c>
      <c r="H100" s="52" t="str">
        <f>IF('Kontroll-leht'!F100="x","x","")</f>
        <v/>
      </c>
    </row>
    <row r="101" spans="1:8" s="48" customFormat="1" x14ac:dyDescent="0.25">
      <c r="A101" s="53"/>
      <c r="B101" s="53" t="str">
        <f>'Kontroll-leht'!B101</f>
        <v>Kirjalikud esitised</v>
      </c>
      <c r="C101" s="54"/>
      <c r="D101" s="55"/>
      <c r="E101" s="55"/>
      <c r="F101" s="52"/>
      <c r="G101" s="52" t="str">
        <f>IF('Kontroll-leht'!E101="x","x","")</f>
        <v/>
      </c>
      <c r="H101" s="52" t="str">
        <f>IF('Kontroll-leht'!F101="x","x","")</f>
        <v/>
      </c>
    </row>
    <row r="102" spans="1:8" ht="127.5" x14ac:dyDescent="0.25">
      <c r="A102" s="49">
        <f>'Kontroll-leht'!A102</f>
        <v>89</v>
      </c>
      <c r="B102" s="77" t="str">
        <f>'Kontroll-leht'!B102</f>
        <v>ISRE(EE)2400-61, AudS §55 (3)</v>
      </c>
      <c r="C102" s="77" t="str">
        <f>'Kontroll-leht'!C102</f>
        <v xml:space="preserve">Praktiseerija peab nõudma juhtkonnalt kirjaliku esitise selle kohta, et juhtkond on täitnud kokkulepitud töövõtutingimustes kirjeldatud kohustused. Kirjalik esitis peab sisaldama teavet selle kohta, et (a) juhtkond on täitnud oma kohustused seoses finantsaruannete koostamisega ning on esitanud praktiseerijale kogu asjassepuutuva informatsiooni ning andnud talle ligipääsu kogu infole ja (b) et kõik tehingud on arvestatud ja finantsaruannetes kajastatud. </v>
      </c>
      <c r="D102" s="51" t="str">
        <f>IF('Kontroll-leht'!H102='Kontroll-leht'!$K$1,"",'Kontroll-leht'!H102)</f>
        <v/>
      </c>
      <c r="E102" s="51" t="str">
        <f>IF('Kontroll-leht'!I102='Kontroll-leht'!$K$1,"",'Kontroll-leht'!I102)</f>
        <v/>
      </c>
      <c r="F102" s="52" t="str">
        <f>IF(G102="x","x",IF(H102="x","x",""))</f>
        <v/>
      </c>
      <c r="G102" s="52" t="str">
        <f>IF('Kontroll-leht'!E102="x","x","")</f>
        <v/>
      </c>
      <c r="H102" s="52" t="str">
        <f>IF('Kontroll-leht'!F102="x","x","")</f>
        <v/>
      </c>
    </row>
    <row r="103" spans="1:8" s="48" customFormat="1" ht="38.25" x14ac:dyDescent="0.25">
      <c r="A103" s="49">
        <f>'Kontroll-leht'!A103</f>
        <v>90</v>
      </c>
      <c r="B103" s="77" t="str">
        <f>'Kontroll-leht'!B103</f>
        <v>ISRE(EE)2400-62</v>
      </c>
      <c r="C103" s="77" t="str">
        <f>'Kontroll-leht'!C103</f>
        <v>Praktiseerija peab nõudma juhtkonnalt kirjalikku esitist ka selle kohta, et juhtkond on praktiseerijale avalikustanud järgmise teabe:</v>
      </c>
      <c r="D103" s="51" t="str">
        <f>IF('Kontroll-leht'!H103='Kontroll-leht'!$K$1,"",'Kontroll-leht'!H103)</f>
        <v/>
      </c>
      <c r="E103" s="51" t="str">
        <f>IF('Kontroll-leht'!I103='Kontroll-leht'!$K$1,"",'Kontroll-leht'!I103)</f>
        <v/>
      </c>
      <c r="F103" s="52" t="str">
        <f t="shared" ref="F103:F116" si="2">IF(G103="x","x",IF(H103="x","x",""))</f>
        <v/>
      </c>
      <c r="G103" s="52" t="str">
        <f>IF('Kontroll-leht'!E103="x","x","")</f>
        <v/>
      </c>
      <c r="H103" s="52" t="str">
        <f>IF('Kontroll-leht'!F103="x","x","")</f>
        <v/>
      </c>
    </row>
    <row r="104" spans="1:8" s="48" customFormat="1" ht="38.25" x14ac:dyDescent="0.25">
      <c r="A104" s="49">
        <f>'Kontroll-leht'!A104</f>
        <v>91</v>
      </c>
      <c r="B104" s="77" t="s">
        <v>132</v>
      </c>
      <c r="C104" s="77" t="str">
        <f>'Kontroll-leht'!C104</f>
        <v>(a) majandusüksusega seotud osapoolte andmed ja kõik juhtkonnale teadaolevad seotud osapoolte vahelised suhted ja tehingud;</v>
      </c>
      <c r="D104" s="51" t="str">
        <f>IF('Kontroll-leht'!H104='Kontroll-leht'!$K$1,"",'Kontroll-leht'!H104)</f>
        <v/>
      </c>
      <c r="E104" s="51" t="str">
        <f>IF('Kontroll-leht'!I104='Kontroll-leht'!$K$1,"",'Kontroll-leht'!I104)</f>
        <v/>
      </c>
      <c r="F104" s="52" t="str">
        <f t="shared" si="2"/>
        <v/>
      </c>
      <c r="G104" s="52" t="str">
        <f>IF('Kontroll-leht'!E104="x","x","")</f>
        <v/>
      </c>
      <c r="H104" s="52" t="str">
        <f>IF('Kontroll-leht'!F104="x","x","")</f>
        <v/>
      </c>
    </row>
    <row r="105" spans="1:8" s="48" customFormat="1" ht="51" x14ac:dyDescent="0.25">
      <c r="A105" s="49">
        <f>'Kontroll-leht'!A105</f>
        <v>92</v>
      </c>
      <c r="B105" s="77" t="s">
        <v>132</v>
      </c>
      <c r="C105" s="77" t="str">
        <f>'Kontroll-leht'!C105</f>
        <v>(b) märkimisväärsed faktilised asjaolud seoses juhtkonnale teadaolevate pettuste või kahtlustatud pettustega, mis võivad olla majandusüksust mõjutanud;</v>
      </c>
      <c r="D105" s="51" t="str">
        <f>IF('Kontroll-leht'!H105='Kontroll-leht'!$K$1,"",'Kontroll-leht'!H105)</f>
        <v/>
      </c>
      <c r="E105" s="51" t="str">
        <f>IF('Kontroll-leht'!I105='Kontroll-leht'!$K$1,"",'Kontroll-leht'!I105)</f>
        <v/>
      </c>
      <c r="F105" s="52" t="str">
        <f t="shared" si="2"/>
        <v/>
      </c>
      <c r="G105" s="52" t="str">
        <f>IF('Kontroll-leht'!E105="x","x","")</f>
        <v/>
      </c>
      <c r="H105" s="52" t="str">
        <f>IF('Kontroll-leht'!F105="x","x","")</f>
        <v/>
      </c>
    </row>
    <row r="106" spans="1:8" s="48" customFormat="1" ht="38.25" x14ac:dyDescent="0.25">
      <c r="A106" s="49">
        <f>'Kontroll-leht'!A106</f>
        <v>93</v>
      </c>
      <c r="B106" s="77" t="s">
        <v>132</v>
      </c>
      <c r="C106" s="77" t="str">
        <f>'Kontroll-leht'!C106</f>
        <v>(c) teadaolev õigusnormide tegelik või võimalik mittejärgimine, kui mittejärgimise tagajärjed mõjutavad majandusüksuse finantsaruandeid;</v>
      </c>
      <c r="D106" s="51" t="str">
        <f>IF('Kontroll-leht'!H106='Kontroll-leht'!$K$1,"",'Kontroll-leht'!H106)</f>
        <v/>
      </c>
      <c r="E106" s="51" t="str">
        <f>IF('Kontroll-leht'!I106='Kontroll-leht'!$K$1,"",'Kontroll-leht'!I106)</f>
        <v/>
      </c>
      <c r="F106" s="52" t="str">
        <f t="shared" si="2"/>
        <v/>
      </c>
      <c r="G106" s="52" t="str">
        <f>IF('Kontroll-leht'!E106="x","x","")</f>
        <v/>
      </c>
      <c r="H106" s="52" t="str">
        <f>IF('Kontroll-leht'!F106="x","x","")</f>
        <v/>
      </c>
    </row>
    <row r="107" spans="1:8" s="48" customFormat="1" ht="38.25" x14ac:dyDescent="0.25">
      <c r="A107" s="49">
        <f>'Kontroll-leht'!A107</f>
        <v>94</v>
      </c>
      <c r="B107" s="77" t="s">
        <v>132</v>
      </c>
      <c r="C107" s="77" t="str">
        <f>'Kontroll-leht'!C107</f>
        <v>(d) kogu informatsioon, mis on finantsaruannetes tegevuse jätkuvuse eelduse kasutamise seisukohast asjassepuutuv;</v>
      </c>
      <c r="D107" s="51" t="str">
        <f>IF('Kontroll-leht'!H107='Kontroll-leht'!$K$1,"",'Kontroll-leht'!H107)</f>
        <v/>
      </c>
      <c r="E107" s="51" t="str">
        <f>IF('Kontroll-leht'!I107='Kontroll-leht'!$K$1,"",'Kontroll-leht'!I107)</f>
        <v/>
      </c>
      <c r="F107" s="52" t="str">
        <f t="shared" si="2"/>
        <v/>
      </c>
      <c r="G107" s="52" t="str">
        <f>IF('Kontroll-leht'!E107="x","x","")</f>
        <v/>
      </c>
      <c r="H107" s="52" t="str">
        <f>IF('Kontroll-leht'!F107="x","x","")</f>
        <v/>
      </c>
    </row>
    <row r="108" spans="1:8" s="48" customFormat="1" ht="63.75" x14ac:dyDescent="0.25">
      <c r="A108" s="49">
        <f>'Kontroll-leht'!A108</f>
        <v>95</v>
      </c>
      <c r="B108" s="77" t="s">
        <v>132</v>
      </c>
      <c r="C108" s="77" t="str">
        <f>'Kontroll-leht'!C108</f>
        <v>(e) see, et kõik sündmused, mis on toimunud pärast finantsaruannete kuupäeva ja mida tuleb rakendatava finantsaruandluse raamistiku kohaselt korrigeerida või avalikustada, on korrigeeritud või avalikustatud;</v>
      </c>
      <c r="D108" s="51" t="str">
        <f>IF('Kontroll-leht'!H108='Kontroll-leht'!$K$1,"",'Kontroll-leht'!H108)</f>
        <v/>
      </c>
      <c r="E108" s="51" t="str">
        <f>IF('Kontroll-leht'!I108='Kontroll-leht'!$K$1,"",'Kontroll-leht'!I108)</f>
        <v/>
      </c>
      <c r="F108" s="52" t="str">
        <f t="shared" si="2"/>
        <v/>
      </c>
      <c r="G108" s="52" t="str">
        <f>IF('Kontroll-leht'!E108="x","x","")</f>
        <v/>
      </c>
      <c r="H108" s="52" t="str">
        <f>IF('Kontroll-leht'!F108="x","x","")</f>
        <v/>
      </c>
    </row>
    <row r="109" spans="1:8" s="48" customFormat="1" ht="63.75" x14ac:dyDescent="0.25">
      <c r="A109" s="49">
        <f>'Kontroll-leht'!A109</f>
        <v>96</v>
      </c>
      <c r="B109" s="77" t="s">
        <v>132</v>
      </c>
      <c r="C109" s="77" t="str">
        <f>'Kontroll-leht'!C109</f>
        <v>(f) olulised kohustused, lepingulised kohustused või tingimuslikud asjaolud, mis on mõjutanud või võivad mõjutada majandusüksuse finantsaruandeid, sealhulgas avalikustatud informatsioon, ja</v>
      </c>
      <c r="D109" s="51" t="str">
        <f>IF('Kontroll-leht'!H109='Kontroll-leht'!$K$1,"",'Kontroll-leht'!H109)</f>
        <v/>
      </c>
      <c r="E109" s="51" t="str">
        <f>IF('Kontroll-leht'!I109='Kontroll-leht'!$K$1,"",'Kontroll-leht'!I109)</f>
        <v/>
      </c>
      <c r="F109" s="52" t="str">
        <f t="shared" si="2"/>
        <v/>
      </c>
      <c r="G109" s="52" t="str">
        <f>IF('Kontroll-leht'!E109="x","x","")</f>
        <v/>
      </c>
      <c r="H109" s="52" t="str">
        <f>IF('Kontroll-leht'!F109="x","x","")</f>
        <v/>
      </c>
    </row>
    <row r="110" spans="1:8" s="48" customFormat="1" ht="38.25" x14ac:dyDescent="0.25">
      <c r="A110" s="49">
        <f>'Kontroll-leht'!A110</f>
        <v>97</v>
      </c>
      <c r="B110" s="77" t="s">
        <v>132</v>
      </c>
      <c r="C110" s="77" t="str">
        <f>'Kontroll-leht'!C110</f>
        <v>(g) olulised mitterahalised või tasuta tehingud, mida majandusüksus on vaatlusalusel aruandeperioodil teinud.</v>
      </c>
      <c r="D110" s="51" t="str">
        <f>IF('Kontroll-leht'!H110='Kontroll-leht'!$K$1,"",'Kontroll-leht'!H110)</f>
        <v/>
      </c>
      <c r="E110" s="51" t="str">
        <f>IF('Kontroll-leht'!I110='Kontroll-leht'!$K$1,"",'Kontroll-leht'!I110)</f>
        <v/>
      </c>
      <c r="F110" s="52" t="str">
        <f t="shared" si="2"/>
        <v/>
      </c>
      <c r="G110" s="52" t="str">
        <f>IF('Kontroll-leht'!E110="x","x","")</f>
        <v/>
      </c>
      <c r="H110" s="52" t="str">
        <f>IF('Kontroll-leht'!F110="x","x","")</f>
        <v/>
      </c>
    </row>
    <row r="111" spans="1:8" s="48" customFormat="1" ht="25.5" x14ac:dyDescent="0.25">
      <c r="A111" s="49">
        <f>'Kontroll-leht'!A111</f>
        <v>98</v>
      </c>
      <c r="B111" s="77" t="str">
        <f>'Kontroll-leht'!B111</f>
        <v>ISRE(EE)2400-63</v>
      </c>
      <c r="C111" s="77" t="str">
        <f>'Kontroll-leht'!C111</f>
        <v xml:space="preserve">Kui juhtkond ei esita üht või mitut küsitud kirjalikku esitist, peab praktiseerija: </v>
      </c>
      <c r="D111" s="51" t="str">
        <f>IF('Kontroll-leht'!H111='Kontroll-leht'!$K$1,"",'Kontroll-leht'!H111)</f>
        <v/>
      </c>
      <c r="E111" s="51" t="str">
        <f>IF('Kontroll-leht'!I111='Kontroll-leht'!$K$1,"",'Kontroll-leht'!I111)</f>
        <v/>
      </c>
      <c r="F111" s="52" t="str">
        <f t="shared" si="2"/>
        <v/>
      </c>
      <c r="G111" s="52" t="str">
        <f>IF('Kontroll-leht'!E111="x","x","")</f>
        <v/>
      </c>
      <c r="H111" s="52" t="str">
        <f>IF('Kontroll-leht'!F111="x","x","")</f>
        <v/>
      </c>
    </row>
    <row r="112" spans="1:8" s="48" customFormat="1" ht="28.5" customHeight="1" x14ac:dyDescent="0.25">
      <c r="A112" s="49">
        <f>'Kontroll-leht'!A112</f>
        <v>99</v>
      </c>
      <c r="B112" s="77" t="s">
        <v>141</v>
      </c>
      <c r="C112" s="77" t="str">
        <f>'Kontroll-leht'!C112</f>
        <v>(a) arutama seda asjaolu juhtkonna või valitsemisülesandega isikutega (nagu asjakohane);</v>
      </c>
      <c r="D112" s="51" t="str">
        <f>IF('Kontroll-leht'!H112='Kontroll-leht'!$K$1,"",'Kontroll-leht'!H112)</f>
        <v/>
      </c>
      <c r="E112" s="51" t="str">
        <f>IF('Kontroll-leht'!I112='Kontroll-leht'!$K$1,"",'Kontroll-leht'!I112)</f>
        <v/>
      </c>
      <c r="F112" s="52" t="str">
        <f t="shared" si="2"/>
        <v/>
      </c>
      <c r="G112" s="52" t="str">
        <f>IF('Kontroll-leht'!E112="x","x","")</f>
        <v/>
      </c>
      <c r="H112" s="52" t="str">
        <f>IF('Kontroll-leht'!F112="x","x","")</f>
        <v/>
      </c>
    </row>
    <row r="113" spans="1:8" s="48" customFormat="1" ht="50.25" customHeight="1" x14ac:dyDescent="0.25">
      <c r="A113" s="49">
        <f>'Kontroll-leht'!A113</f>
        <v>100</v>
      </c>
      <c r="B113" s="77" t="s">
        <v>141</v>
      </c>
      <c r="C113" s="77" t="str">
        <f>'Kontroll-leht'!C113</f>
        <v>(b) hindama uuesti juhtkonna ausust ning hindama mõju, mida see võib avaldada (suuliste või kirjalike) esitiste ja tõendusmaterjali üldisele usaldusväärsusele, ja</v>
      </c>
      <c r="D113" s="51" t="str">
        <f>IF('Kontroll-leht'!H113='Kontroll-leht'!$K$1,"",'Kontroll-leht'!H113)</f>
        <v/>
      </c>
      <c r="E113" s="51" t="str">
        <f>IF('Kontroll-leht'!I113='Kontroll-leht'!$K$1,"",'Kontroll-leht'!I113)</f>
        <v/>
      </c>
      <c r="F113" s="52" t="str">
        <f t="shared" si="2"/>
        <v/>
      </c>
      <c r="G113" s="52" t="str">
        <f>IF('Kontroll-leht'!E113="x","x","")</f>
        <v/>
      </c>
      <c r="H113" s="52" t="str">
        <f>IF('Kontroll-leht'!F113="x","x","")</f>
        <v/>
      </c>
    </row>
    <row r="114" spans="1:8" s="48" customFormat="1" ht="51" x14ac:dyDescent="0.25">
      <c r="A114" s="49">
        <f>'Kontroll-leht'!A114</f>
        <v>101</v>
      </c>
      <c r="B114" s="77" t="s">
        <v>141</v>
      </c>
      <c r="C114" s="77" t="str">
        <f>'Kontroll-leht'!C114</f>
        <v>(c) astuma asjakohaseid samme, sealhulgas määrama kindlaks võimaliku mõju praktiseerija aruandes esitatavale kokkuvõttele kooskõlas käesoleva ISRE ga.</v>
      </c>
      <c r="D114" s="51" t="str">
        <f>IF('Kontroll-leht'!H114='Kontroll-leht'!$K$1,"",'Kontroll-leht'!H114)</f>
        <v/>
      </c>
      <c r="E114" s="51" t="str">
        <f>IF('Kontroll-leht'!I114='Kontroll-leht'!$K$1,"",'Kontroll-leht'!I114)</f>
        <v/>
      </c>
      <c r="F114" s="52" t="str">
        <f t="shared" si="2"/>
        <v/>
      </c>
      <c r="G114" s="52" t="str">
        <f>IF('Kontroll-leht'!E114="x","x","")</f>
        <v/>
      </c>
      <c r="H114" s="52" t="str">
        <f>IF('Kontroll-leht'!F114="x","x","")</f>
        <v/>
      </c>
    </row>
    <row r="115" spans="1:8" s="48" customFormat="1" ht="89.25" x14ac:dyDescent="0.25">
      <c r="A115" s="49">
        <f>'Kontroll-leht'!A115</f>
        <v>102</v>
      </c>
      <c r="B115" s="77" t="str">
        <f>'Kontroll-leht'!B115</f>
        <v>ISRE(EE)2400-64</v>
      </c>
      <c r="C115" s="77" t="str">
        <f>'Kontroll-leht'!C115</f>
        <v>Praktiseerija peab loobuma kokkuvõtte tegemisest finantsaruannete kohta või taanduma töövõtust (kui taandumine on kohaldatavate õigusnormide kohaselt võimalik), kui (a) praktiseerija leiab, et on piisav alus kahelda juhtkonna aususes, nii et kirjalikud esitised ei ole usaldusväärsed, või (b) juhtkond ei esita lõikes 61 nõutud esitisi.</v>
      </c>
      <c r="D115" s="51" t="str">
        <f>IF('Kontroll-leht'!H115='Kontroll-leht'!$K$1,"",'Kontroll-leht'!H115)</f>
        <v/>
      </c>
      <c r="E115" s="51" t="str">
        <f>IF('Kontroll-leht'!I115='Kontroll-leht'!$K$1,"",'Kontroll-leht'!I115)</f>
        <v/>
      </c>
      <c r="F115" s="52" t="str">
        <f t="shared" si="2"/>
        <v/>
      </c>
      <c r="G115" s="52" t="str">
        <f>IF('Kontroll-leht'!E115="x","x","")</f>
        <v/>
      </c>
      <c r="H115" s="52" t="str">
        <f>IF('Kontroll-leht'!F115="x","x","")</f>
        <v/>
      </c>
    </row>
    <row r="116" spans="1:8" s="48" customFormat="1" ht="76.5" x14ac:dyDescent="0.25">
      <c r="A116" s="49">
        <f>'Kontroll-leht'!A116</f>
        <v>103</v>
      </c>
      <c r="B116" s="77" t="str">
        <f>'Kontroll-leht'!B116</f>
        <v>ISRE(EE)2400-65</v>
      </c>
      <c r="C116" s="77" t="str">
        <f>'Kontroll-leht'!C116</f>
        <v>Kirjalike esitiste kuupäev peab olema nii lähedal praktiseerija aruande kuupäevale, kui see on teostatav, kuid mitte pärast praktiseerija aruande kuupäeva. Kirjalikud esitised peavad hõlmama kõiki praktiseerija aruandes viidatud finantsaruandeid ja perioode.</v>
      </c>
      <c r="D116" s="51" t="str">
        <f>IF('Kontroll-leht'!H116='Kontroll-leht'!$K$1,"",'Kontroll-leht'!H116)</f>
        <v/>
      </c>
      <c r="E116" s="51" t="str">
        <f>IF('Kontroll-leht'!I116='Kontroll-leht'!$K$1,"",'Kontroll-leht'!I116)</f>
        <v/>
      </c>
      <c r="F116" s="52" t="str">
        <f t="shared" si="2"/>
        <v/>
      </c>
      <c r="G116" s="52" t="str">
        <f>IF('Kontroll-leht'!E116="x","x","")</f>
        <v/>
      </c>
      <c r="H116" s="52" t="str">
        <f>IF('Kontroll-leht'!F116="x","x","")</f>
        <v/>
      </c>
    </row>
    <row r="117" spans="1:8" s="48" customFormat="1" x14ac:dyDescent="0.25">
      <c r="A117" s="53"/>
      <c r="B117" s="53" t="str">
        <f>'Kontroll-leht'!B117</f>
        <v>Läbiviidud protseduuride kaudu saadud tõendite hindamine</v>
      </c>
      <c r="C117" s="54"/>
      <c r="D117" s="55"/>
      <c r="E117" s="55"/>
      <c r="F117" s="52"/>
      <c r="G117" s="52" t="str">
        <f>IF('Kontroll-leht'!E117="x","x","")</f>
        <v/>
      </c>
      <c r="H117" s="52" t="str">
        <f>IF('Kontroll-leht'!F117="x","x","")</f>
        <v/>
      </c>
    </row>
    <row r="118" spans="1:8" ht="165.75" x14ac:dyDescent="0.25">
      <c r="A118" s="49">
        <f>'Kontroll-leht'!A118</f>
        <v>104</v>
      </c>
      <c r="B118" s="49" t="str">
        <f>'Kontroll-leht'!B118</f>
        <v>ISRE(EE)2400-8, ISRE(EE)2400-66</v>
      </c>
      <c r="C118" s="50" t="str">
        <f>'Kontroll-leht'!C118</f>
        <v>Praktiseerija peab hindama, kas läbiviidud protseduuride kaudu on saadud piisav asjakohane tõendusmaterjal ja kui ei ole, siis peab praktiseerija viima läbi veel protseduure, mida praktiseerija peab nendes tingimustes finantsaruannete kohta kokkuvõtte tegemiseks vajalikuks. Kui praktiseerija saab teada asjaolust, mis paneb ta uskuma, et finantsaruanded võivad olla oluliselt väärkajastatud, kavandab ja viib praktiseerija läbi täiendavad protseduurid, mida ta peab nendes tingimustes vajalikuks, et olla võimeline tegema finantsaruannete kohta kokkuvõte kooskõlas käesoleva ISRE-ga.</v>
      </c>
      <c r="D118" s="51" t="str">
        <f>IF('Kontroll-leht'!H118='Kontroll-leht'!$K$1,"",'Kontroll-leht'!H118)</f>
        <v/>
      </c>
      <c r="E118" s="51" t="str">
        <f>IF('Kontroll-leht'!I118='Kontroll-leht'!$K$1,"",'Kontroll-leht'!I118)</f>
        <v/>
      </c>
      <c r="F118" s="52" t="str">
        <f>IF(G118="x","x",IF(H118="x","x",""))</f>
        <v/>
      </c>
      <c r="G118" s="52" t="str">
        <f>IF('Kontroll-leht'!E118="x","x","")</f>
        <v/>
      </c>
      <c r="H118" s="52" t="str">
        <f>IF('Kontroll-leht'!F118="x","x","")</f>
        <v/>
      </c>
    </row>
    <row r="119" spans="1:8" ht="76.5" x14ac:dyDescent="0.25">
      <c r="A119" s="49">
        <f>'Kontroll-leht'!A119</f>
        <v>105</v>
      </c>
      <c r="B119" s="49" t="str">
        <f>'Kontroll-leht'!B119</f>
        <v>ISRE(EE)2400-67</v>
      </c>
      <c r="C119" s="50" t="str">
        <f>'Kontroll-leht'!C119</f>
        <v>Kui praktiseerija ei saa kokkuvõtte tegemiseks piisavat asjakohast tõendusmaterjali, peab praktiseerija arutama juhtkonna ja valitsemisülesandega isikutega (nagu asjakohane) mõju, mida sellised piirangud avaldavad ülevaatuse ulatusele.</v>
      </c>
      <c r="D119" s="51" t="str">
        <f>IF('Kontroll-leht'!H119='Kontroll-leht'!$K$1,"",'Kontroll-leht'!H119)</f>
        <v/>
      </c>
      <c r="E119" s="51" t="str">
        <f>IF('Kontroll-leht'!I119='Kontroll-leht'!$K$1,"",'Kontroll-leht'!I119)</f>
        <v/>
      </c>
      <c r="F119" s="52" t="str">
        <f>IF(G119="x","x",IF(H119="x","x",""))</f>
        <v/>
      </c>
      <c r="G119" s="52" t="str">
        <f>IF('Kontroll-leht'!E119="x","x","")</f>
        <v/>
      </c>
      <c r="H119" s="52" t="str">
        <f>IF('Kontroll-leht'!F119="x","x","")</f>
        <v/>
      </c>
    </row>
    <row r="120" spans="1:8" ht="51" x14ac:dyDescent="0.25">
      <c r="A120" s="49">
        <f>'Kontroll-leht'!A120</f>
        <v>106</v>
      </c>
      <c r="B120" s="49" t="str">
        <f>'Kontroll-leht'!B120</f>
        <v>ISRE(EE)2400-68</v>
      </c>
      <c r="C120" s="50" t="str">
        <f>'Kontroll-leht'!C120</f>
        <v>Praktiseerija peab hindama läbiviidud protseduuride kaudu saadud tõendusmaterjali, et määrata kindlaks praktiseerija aruandele avalduv mõju.</v>
      </c>
      <c r="D120" s="51" t="str">
        <f>IF('Kontroll-leht'!H120='Kontroll-leht'!$K$1,"",'Kontroll-leht'!H120)</f>
        <v/>
      </c>
      <c r="E120" s="51" t="str">
        <f>IF('Kontroll-leht'!I120='Kontroll-leht'!$K$1,"",'Kontroll-leht'!I120)</f>
        <v/>
      </c>
      <c r="F120" s="52" t="str">
        <f>IF(G120="x","x",IF(H120="x","x",""))</f>
        <v/>
      </c>
      <c r="G120" s="52" t="str">
        <f>IF('Kontroll-leht'!E120="x","x","")</f>
        <v/>
      </c>
      <c r="H120" s="52" t="str">
        <f>IF('Kontroll-leht'!F120="x","x","")</f>
        <v/>
      </c>
    </row>
    <row r="121" spans="1:8" s="48" customFormat="1" x14ac:dyDescent="0.25">
      <c r="A121" s="53"/>
      <c r="B121" s="89" t="str">
        <f>'Kontroll-leht'!B121</f>
        <v>Praktiseerija kokkuvõtte tegemine finantsaruannete kohta</v>
      </c>
      <c r="C121" s="54"/>
      <c r="D121" s="55"/>
      <c r="E121" s="55"/>
      <c r="F121" s="52"/>
      <c r="G121" s="52" t="str">
        <f>IF('Kontroll-leht'!E121="x","x","")</f>
        <v/>
      </c>
      <c r="H121" s="52" t="str">
        <f>IF('Kontroll-leht'!F121="x","x","")</f>
        <v/>
      </c>
    </row>
    <row r="122" spans="1:8" ht="25.5" x14ac:dyDescent="0.25">
      <c r="A122" s="49">
        <f>'Kontroll-leht'!A122</f>
        <v>107</v>
      </c>
      <c r="B122" s="49" t="str">
        <f>'Kontroll-leht'!B122</f>
        <v>ISRE(EE)2400-69</v>
      </c>
      <c r="C122" s="50" t="str">
        <f>'Kontroll-leht'!C122</f>
        <v>Praktiseerija peab finantsaruannete kohta kokkuvõtet tehes tegema järgmist:</v>
      </c>
      <c r="D122" s="51" t="str">
        <f>IF('Kontroll-leht'!H122='Kontroll-leht'!$K$1,"",'Kontroll-leht'!H122)</f>
        <v/>
      </c>
      <c r="E122" s="51" t="str">
        <f>IF('Kontroll-leht'!I122='Kontroll-leht'!$K$1,"",'Kontroll-leht'!I122)</f>
        <v/>
      </c>
      <c r="F122" s="52" t="str">
        <f>IF(G122="x","x",IF(H122="x","x",""))</f>
        <v/>
      </c>
      <c r="G122" s="52" t="str">
        <f>IF('Kontroll-leht'!E122="x","x","")</f>
        <v/>
      </c>
      <c r="H122" s="52" t="str">
        <f>IF('Kontroll-leht'!F122="x","x","")</f>
        <v/>
      </c>
    </row>
    <row r="123" spans="1:8" ht="26.25" customHeight="1" x14ac:dyDescent="0.25">
      <c r="A123" s="49">
        <f>'Kontroll-leht'!A123</f>
        <v>108</v>
      </c>
      <c r="B123" s="49" t="s">
        <v>149</v>
      </c>
      <c r="C123" s="50" t="str">
        <f>'Kontroll-leht'!C123</f>
        <v>(a) hindama, kas finantsaruanded on kooskõlas rakendatava finantsaruandluse raamistikuga;</v>
      </c>
      <c r="D123" s="51" t="str">
        <f>IF('Kontroll-leht'!H123='Kontroll-leht'!$K$1,"",'Kontroll-leht'!H123)</f>
        <v/>
      </c>
      <c r="E123" s="51" t="str">
        <f>IF('Kontroll-leht'!I123='Kontroll-leht'!$K$1,"",'Kontroll-leht'!I123)</f>
        <v/>
      </c>
      <c r="F123" s="52" t="str">
        <f t="shared" ref="F123:F169" si="3">IF(G123="x","x",IF(H123="x","x",""))</f>
        <v/>
      </c>
      <c r="G123" s="52" t="str">
        <f>IF('Kontroll-leht'!E123="x","x","")</f>
        <v/>
      </c>
      <c r="H123" s="52" t="str">
        <f>IF('Kontroll-leht'!F123="x","x","")</f>
        <v/>
      </c>
    </row>
    <row r="124" spans="1:8" ht="38.25" x14ac:dyDescent="0.25">
      <c r="A124" s="49">
        <f>'Kontroll-leht'!A124</f>
        <v>109</v>
      </c>
      <c r="B124" s="49" t="s">
        <v>149</v>
      </c>
      <c r="C124" s="50" t="str">
        <f>'Kontroll-leht'!C124</f>
        <v>(b) kaaluma rakendatava finantsaruandluse raamistiku nõuete ja läbiviidud protseduuride tulemuste kontekstis, kas:</v>
      </c>
      <c r="D124" s="51" t="str">
        <f>IF('Kontroll-leht'!H124='Kontroll-leht'!$K$1,"",'Kontroll-leht'!H124)</f>
        <v/>
      </c>
      <c r="E124" s="51" t="str">
        <f>IF('Kontroll-leht'!I124='Kontroll-leht'!$K$1,"",'Kontroll-leht'!I124)</f>
        <v/>
      </c>
      <c r="F124" s="52" t="str">
        <f t="shared" si="3"/>
        <v/>
      </c>
      <c r="G124" s="52" t="str">
        <f>IF('Kontroll-leht'!E124="x","x","")</f>
        <v/>
      </c>
      <c r="H124" s="52" t="str">
        <f>IF('Kontroll-leht'!F124="x","x","")</f>
        <v/>
      </c>
    </row>
    <row r="125" spans="1:8" ht="38.25" x14ac:dyDescent="0.25">
      <c r="A125" s="49">
        <f>'Kontroll-leht'!A125</f>
        <v>110</v>
      </c>
      <c r="B125" s="49" t="s">
        <v>149</v>
      </c>
      <c r="C125" s="50" t="str">
        <f>'Kontroll-leht'!C125</f>
        <v xml:space="preserve">   (i) finantsaruannetes kasutatud terminoloogia, sealhulgas iga finantsaruande nimetus, on asjakohane;</v>
      </c>
      <c r="D125" s="51" t="str">
        <f>IF('Kontroll-leht'!H125='Kontroll-leht'!$K$1,"",'Kontroll-leht'!H125)</f>
        <v/>
      </c>
      <c r="E125" s="51" t="str">
        <f>IF('Kontroll-leht'!I125='Kontroll-leht'!$K$1,"",'Kontroll-leht'!I125)</f>
        <v/>
      </c>
      <c r="F125" s="52" t="str">
        <f t="shared" si="3"/>
        <v/>
      </c>
      <c r="G125" s="52" t="str">
        <f>IF('Kontroll-leht'!E125="x","x","")</f>
        <v/>
      </c>
      <c r="H125" s="52" t="str">
        <f>IF('Kontroll-leht'!F125="x","x","")</f>
        <v/>
      </c>
    </row>
    <row r="126" spans="1:8" ht="38.25" x14ac:dyDescent="0.25">
      <c r="A126" s="49">
        <f>'Kontroll-leht'!A126</f>
        <v>111</v>
      </c>
      <c r="B126" s="49" t="s">
        <v>149</v>
      </c>
      <c r="C126" s="50" t="str">
        <f>'Kontroll-leht'!C126</f>
        <v xml:space="preserve">   (ii) finantsaruanded kajastavad adekvaatselt väljavalitud ja rakendatud märkimisväärseid arvestuspoliitikaid;</v>
      </c>
      <c r="D126" s="51" t="str">
        <f>IF('Kontroll-leht'!H126='Kontroll-leht'!$K$1,"",'Kontroll-leht'!H126)</f>
        <v/>
      </c>
      <c r="E126" s="51" t="str">
        <f>IF('Kontroll-leht'!I126='Kontroll-leht'!$K$1,"",'Kontroll-leht'!I126)</f>
        <v/>
      </c>
      <c r="F126" s="52" t="str">
        <f t="shared" si="3"/>
        <v/>
      </c>
      <c r="G126" s="52" t="str">
        <f>IF('Kontroll-leht'!E126="x","x","")</f>
        <v/>
      </c>
      <c r="H126" s="52" t="str">
        <f>IF('Kontroll-leht'!F126="x","x","")</f>
        <v/>
      </c>
    </row>
    <row r="127" spans="1:8" ht="39.75" customHeight="1" x14ac:dyDescent="0.25">
      <c r="A127" s="49">
        <f>'Kontroll-leht'!A127</f>
        <v>112</v>
      </c>
      <c r="B127" s="49" t="s">
        <v>149</v>
      </c>
      <c r="C127" s="50" t="str">
        <f>'Kontroll-leht'!C127</f>
        <v xml:space="preserve">   (iii) väljavalitud ja rakendatud arvestuspoliitikad on kooskõlas rakendatava finantsaruandluse raamistikuga ja on asjakohased;</v>
      </c>
      <c r="D127" s="51" t="str">
        <f>IF('Kontroll-leht'!H127='Kontroll-leht'!$K$1,"",'Kontroll-leht'!H127)</f>
        <v/>
      </c>
      <c r="E127" s="51" t="str">
        <f>IF('Kontroll-leht'!I127='Kontroll-leht'!$K$1,"",'Kontroll-leht'!I127)</f>
        <v/>
      </c>
      <c r="F127" s="52" t="str">
        <f t="shared" si="3"/>
        <v/>
      </c>
      <c r="G127" s="52" t="str">
        <f>IF('Kontroll-leht'!E127="x","x","")</f>
        <v/>
      </c>
      <c r="H127" s="52" t="str">
        <f>IF('Kontroll-leht'!F127="x","x","")</f>
        <v/>
      </c>
    </row>
    <row r="128" spans="1:8" ht="25.5" x14ac:dyDescent="0.25">
      <c r="A128" s="49">
        <f>'Kontroll-leht'!A128</f>
        <v>113</v>
      </c>
      <c r="B128" s="49" t="s">
        <v>149</v>
      </c>
      <c r="C128" s="50" t="str">
        <f>'Kontroll-leht'!C128</f>
        <v xml:space="preserve">   (iv) juhtkonna arvestushinnangud tunduvad olevat mõistlikud;</v>
      </c>
      <c r="D128" s="51" t="str">
        <f>IF('Kontroll-leht'!H128='Kontroll-leht'!$K$1,"",'Kontroll-leht'!H128)</f>
        <v/>
      </c>
      <c r="E128" s="51" t="str">
        <f>IF('Kontroll-leht'!I128='Kontroll-leht'!$K$1,"",'Kontroll-leht'!I128)</f>
        <v/>
      </c>
      <c r="F128" s="52" t="str">
        <f t="shared" si="3"/>
        <v/>
      </c>
      <c r="G128" s="52" t="str">
        <f>IF('Kontroll-leht'!E128="x","x","")</f>
        <v/>
      </c>
      <c r="H128" s="52" t="str">
        <f>IF('Kontroll-leht'!F128="x","x","")</f>
        <v/>
      </c>
    </row>
    <row r="129" spans="1:8" ht="39" customHeight="1" x14ac:dyDescent="0.25">
      <c r="A129" s="49">
        <f>'Kontroll-leht'!A129</f>
        <v>114</v>
      </c>
      <c r="B129" s="49" t="s">
        <v>149</v>
      </c>
      <c r="C129" s="50" t="str">
        <f>'Kontroll-leht'!C129</f>
        <v xml:space="preserve">   (v) finantsaruannetes esitatud informatsioon tundub olevat asjassepuutuv, usaldusväärne, võrreldav ja arusaadav ning</v>
      </c>
      <c r="D129" s="51" t="str">
        <f>IF('Kontroll-leht'!H129='Kontroll-leht'!$K$1,"",'Kontroll-leht'!H129)</f>
        <v/>
      </c>
      <c r="E129" s="51" t="str">
        <f>IF('Kontroll-leht'!I129='Kontroll-leht'!$K$1,"",'Kontroll-leht'!I129)</f>
        <v/>
      </c>
      <c r="F129" s="52" t="str">
        <f t="shared" si="3"/>
        <v/>
      </c>
      <c r="G129" s="52" t="str">
        <f>IF('Kontroll-leht'!E129="x","x","")</f>
        <v/>
      </c>
      <c r="H129" s="52" t="str">
        <f>IF('Kontroll-leht'!F129="x","x","")</f>
        <v/>
      </c>
    </row>
    <row r="130" spans="1:8" ht="63.75" x14ac:dyDescent="0.25">
      <c r="A130" s="49">
        <f>'Kontroll-leht'!A130</f>
        <v>115</v>
      </c>
      <c r="B130" s="49" t="s">
        <v>149</v>
      </c>
      <c r="C130" s="50" t="str">
        <f>'Kontroll-leht'!C130</f>
        <v xml:space="preserve">   (vi) finantsaruannetes avalikustatakse adekvaatselt informatsiooni, mis võimaldab ettenähtud kasutajatel mõista oluliste tehingute ja sündmuste mõju finantsaruannetes esitatud informatsioonile. </v>
      </c>
      <c r="D130" s="51" t="str">
        <f>IF('Kontroll-leht'!H130='Kontroll-leht'!$K$1,"",'Kontroll-leht'!H130)</f>
        <v/>
      </c>
      <c r="E130" s="51" t="str">
        <f>IF('Kontroll-leht'!I130='Kontroll-leht'!$K$1,"",'Kontroll-leht'!I130)</f>
        <v/>
      </c>
      <c r="F130" s="52" t="str">
        <f t="shared" si="3"/>
        <v/>
      </c>
      <c r="G130" s="52" t="str">
        <f>IF('Kontroll-leht'!E130="x","x","")</f>
        <v/>
      </c>
      <c r="H130" s="52" t="str">
        <f>IF('Kontroll-leht'!F130="x","x","")</f>
        <v/>
      </c>
    </row>
    <row r="131" spans="1:8" ht="99" customHeight="1" x14ac:dyDescent="0.25">
      <c r="A131" s="49">
        <f>'Kontroll-leht'!A131</f>
        <v>116</v>
      </c>
      <c r="B131" s="49" t="str">
        <f>'Kontroll-leht'!B131</f>
        <v>ISRE(EE)2400-70</v>
      </c>
      <c r="C131" s="50" t="str">
        <f>'Kontroll-leht'!C131</f>
        <v>Praktiseerija peab kaaluma alljärgneva mõju: (a) majandusüksuse finantsaruannete käesoleva aasta ja eelmise aasta ülevaatuse käigus tuvastatud, kuid parandamata väärkajastamise mõju finantsaruannetele tervikuna ja (b) majandusüksuse arvestustavade kvalitatiivsed näitajad, sealhulgas viited sellele, et juhtkonna otsustused võivad olla erapoolikud.</v>
      </c>
      <c r="D131" s="51" t="str">
        <f>IF('Kontroll-leht'!H131='Kontroll-leht'!$K$1,"",'Kontroll-leht'!H131)</f>
        <v/>
      </c>
      <c r="E131" s="51" t="str">
        <f>IF('Kontroll-leht'!I131='Kontroll-leht'!$K$1,"",'Kontroll-leht'!I131)</f>
        <v/>
      </c>
      <c r="F131" s="52" t="str">
        <f t="shared" si="3"/>
        <v/>
      </c>
      <c r="G131" s="52" t="str">
        <f>IF('Kontroll-leht'!E131="x","x","")</f>
        <v/>
      </c>
      <c r="H131" s="52" t="str">
        <f>IF('Kontroll-leht'!F131="x","x","")</f>
        <v/>
      </c>
    </row>
    <row r="132" spans="1:8" s="48" customFormat="1" ht="123.75" customHeight="1" x14ac:dyDescent="0.25">
      <c r="A132" s="49">
        <f>'Kontroll-leht'!A132</f>
        <v>117</v>
      </c>
      <c r="B132" s="49" t="s">
        <v>155</v>
      </c>
      <c r="C132" s="50" t="str">
        <f>'Kontroll-leht'!C132</f>
        <v>Kui finantsaruannete koostamisel kasutatakse õiglase esitusviisi raamistikku, peab praktiseerija kaaluma (a) kas finantsaruannete üldine esitusviis, struktuur ja sisu on kooskõlas rakendatava raamistikuga ja (b) kas finantsaruanded, sealhulgas nende lisad, tunduvad kajastavat aluseks olevaid tehinguid ja sündmusi nii, et saavutatakse õiglane esitusviis või antakse õige ja õiglane ülevaade (nagu asjakohane) finantsaruannete kui terviku kontekstis.</v>
      </c>
      <c r="D132" s="51" t="str">
        <f>IF('Kontroll-leht'!H132='Kontroll-leht'!$K$1,"",'Kontroll-leht'!H132)</f>
        <v/>
      </c>
      <c r="E132" s="51" t="str">
        <f>IF('Kontroll-leht'!I132='Kontroll-leht'!$K$1,"",'Kontroll-leht'!I132)</f>
        <v/>
      </c>
      <c r="F132" s="52" t="str">
        <f t="shared" si="3"/>
        <v/>
      </c>
      <c r="G132" s="52" t="str">
        <f>IF('Kontroll-leht'!E132="x","x","")</f>
        <v/>
      </c>
      <c r="H132" s="52" t="str">
        <f>IF('Kontroll-leht'!F132="x","x","")</f>
        <v/>
      </c>
    </row>
    <row r="133" spans="1:8" ht="102" x14ac:dyDescent="0.25">
      <c r="A133" s="49">
        <f>'Kontroll-leht'!A133</f>
        <v>118</v>
      </c>
      <c r="B133" s="49" t="s">
        <v>157</v>
      </c>
      <c r="C133" s="50" t="str">
        <f>'Kontroll-leht'!C133</f>
        <v>Praktiseerija peab esitama oma aruandes modifitseerimata kokkuvõtte finantsaruannete kui terviku kohta, kui praktiseerija on saanud piiratud kindluse, tegemaks kokkuvõtte, et praktiseerija ei ole täheldanud midagi sellist, mis paneks ta uskuma, et finantsaruanded ei ole kõigis olulistes osades koostatud kooskõlas rakendatava finantsaruandluse raamistikuga.</v>
      </c>
      <c r="D133" s="51" t="str">
        <f>IF('Kontroll-leht'!H133='Kontroll-leht'!$K$1,"",'Kontroll-leht'!H133)</f>
        <v/>
      </c>
      <c r="E133" s="51" t="str">
        <f>IF('Kontroll-leht'!I133='Kontroll-leht'!$K$1,"",'Kontroll-leht'!I133)</f>
        <v/>
      </c>
      <c r="F133" s="52" t="str">
        <f t="shared" si="3"/>
        <v/>
      </c>
      <c r="G133" s="52" t="str">
        <f>IF('Kontroll-leht'!E133="x","x","")</f>
        <v/>
      </c>
      <c r="H133" s="52" t="str">
        <f>IF('Kontroll-leht'!F133="x","x","")</f>
        <v/>
      </c>
    </row>
    <row r="134" spans="1:8" ht="51" x14ac:dyDescent="0.25">
      <c r="A134" s="49">
        <f>'Kontroll-leht'!A134</f>
        <v>119</v>
      </c>
      <c r="B134" s="49" t="s">
        <v>159</v>
      </c>
      <c r="C134" s="50" t="str">
        <f>'Kontroll-leht'!C134</f>
        <v>Kui praktiseerija esitab modifitseerimata kokkuvõtte, peab ta kasutama üht järgmistest sõnastustest (nagu asjakohane), kui õigusnormides ei ole nõutud teisiti:</v>
      </c>
      <c r="D134" s="51" t="str">
        <f>IF('Kontroll-leht'!H134='Kontroll-leht'!$K$1,"",'Kontroll-leht'!H134)</f>
        <v/>
      </c>
      <c r="E134" s="51" t="str">
        <f>IF('Kontroll-leht'!I134='Kontroll-leht'!$K$1,"",'Kontroll-leht'!I134)</f>
        <v/>
      </c>
      <c r="F134" s="52" t="str">
        <f t="shared" si="3"/>
        <v/>
      </c>
      <c r="G134" s="52" t="str">
        <f>IF('Kontroll-leht'!E134="x","x","")</f>
        <v/>
      </c>
      <c r="H134" s="52" t="str">
        <f>IF('Kontroll-leht'!F134="x","x","")</f>
        <v/>
      </c>
    </row>
    <row r="135" spans="1:8" ht="102" x14ac:dyDescent="0.25">
      <c r="A135" s="49">
        <f>'Kontroll-leht'!A135</f>
        <v>120</v>
      </c>
      <c r="B135" s="49" t="str">
        <f>B134</f>
        <v>ISRE(EE)2400-74</v>
      </c>
      <c r="C135" s="50" t="str">
        <f>'Kontroll-leht'!C135</f>
        <v>(a) "Ülevaatusele tuginedes võib öelda, et selle käigus ei saanud me teadlikuks millestki sellisest, mis paneks meid uskuma, et finantsaruanded ei esita kõigis olulistes osades õiglaselt … (või ei anna õiget ja õiglast ülevaadet …) kooskõlas rakendatava finantsaruandluse raamistikuga” (õiglase esitusviisi raamistikku kasutades koostatud finantsaruannete korral), või</v>
      </c>
      <c r="D135" s="51" t="str">
        <f>IF('Kontroll-leht'!H135='Kontroll-leht'!$K$1,"",'Kontroll-leht'!H135)</f>
        <v/>
      </c>
      <c r="E135" s="51" t="str">
        <f>IF('Kontroll-leht'!I135='Kontroll-leht'!$K$1,"",'Kontroll-leht'!I135)</f>
        <v/>
      </c>
      <c r="F135" s="52" t="str">
        <f t="shared" si="3"/>
        <v/>
      </c>
      <c r="G135" s="52" t="str">
        <f>IF('Kontroll-leht'!E135="x","x","")</f>
        <v/>
      </c>
      <c r="H135" s="52" t="str">
        <f>IF('Kontroll-leht'!F135="x","x","")</f>
        <v/>
      </c>
    </row>
    <row r="136" spans="1:8" ht="89.25" x14ac:dyDescent="0.25">
      <c r="A136" s="49">
        <f>'Kontroll-leht'!A136</f>
        <v>121</v>
      </c>
      <c r="B136" s="49" t="str">
        <f>B135</f>
        <v>ISRE(EE)2400-74</v>
      </c>
      <c r="C136" s="50" t="str">
        <f>'Kontroll-leht'!C136</f>
        <v>(b) „Ülevaatusele tuginedes võib öelda, et selle käigus ei saanud me teadlikuks millestki sellisest, mis paneks meid uskuma, et finantsaruanded ei ole kõigis olulistes osades koostatud kooskõlas rakendatava finantsaruandluse raamistikuga” (vastavuse raamistikku kasutades koostatud finantsaruannete korral).</v>
      </c>
      <c r="D136" s="51" t="str">
        <f>IF('Kontroll-leht'!H136='Kontroll-leht'!$K$1,"",'Kontroll-leht'!H136)</f>
        <v/>
      </c>
      <c r="E136" s="51" t="str">
        <f>IF('Kontroll-leht'!I136='Kontroll-leht'!$K$1,"",'Kontroll-leht'!I136)</f>
        <v/>
      </c>
      <c r="F136" s="52" t="str">
        <f t="shared" si="3"/>
        <v/>
      </c>
      <c r="G136" s="52" t="str">
        <f>IF('Kontroll-leht'!E136="x","x","")</f>
        <v/>
      </c>
      <c r="H136" s="52" t="str">
        <f>IF('Kontroll-leht'!F136="x","x","")</f>
        <v/>
      </c>
    </row>
    <row r="137" spans="1:8" s="48" customFormat="1" ht="38.25" x14ac:dyDescent="0.25">
      <c r="A137" s="49">
        <f>'Kontroll-leht'!A137</f>
        <v>122</v>
      </c>
      <c r="B137" s="49" t="s">
        <v>163</v>
      </c>
      <c r="C137" s="50" t="str">
        <f>'Kontroll-leht'!C137</f>
        <v>Praktiseerija peab esitama praktiseerija aruandes modifitseeritud kokkuvõtte finantsaruannete kui terviku kohta, kui:</v>
      </c>
      <c r="D137" s="51" t="str">
        <f>IF('Kontroll-leht'!H137='Kontroll-leht'!$K$1,"",'Kontroll-leht'!H137)</f>
        <v/>
      </c>
      <c r="E137" s="51" t="str">
        <f>IF('Kontroll-leht'!I137='Kontroll-leht'!$K$1,"",'Kontroll-leht'!I137)</f>
        <v/>
      </c>
      <c r="F137" s="52" t="str">
        <f t="shared" si="3"/>
        <v/>
      </c>
      <c r="G137" s="52" t="str">
        <f>IF('Kontroll-leht'!E137="x","x","")</f>
        <v/>
      </c>
      <c r="H137" s="52" t="str">
        <f>IF('Kontroll-leht'!F137="x","x","")</f>
        <v/>
      </c>
    </row>
    <row r="138" spans="1:8" ht="38.25" x14ac:dyDescent="0.25">
      <c r="A138" s="49">
        <f>'Kontroll-leht'!A138</f>
        <v>123</v>
      </c>
      <c r="B138" s="49" t="str">
        <f>B137</f>
        <v>ISRE(EE)2400-75</v>
      </c>
      <c r="C138" s="50" t="str">
        <f>'Kontroll-leht'!C138</f>
        <v>(a) praktiseerija määrab läbiviidud protseduuride ja saadud tõendusmaterjali põhjal kindlaks, et finantsaruanded on oluliselt väärkajastatud, või</v>
      </c>
      <c r="D138" s="51" t="str">
        <f>IF('Kontroll-leht'!H138='Kontroll-leht'!$K$1,"",'Kontroll-leht'!H138)</f>
        <v/>
      </c>
      <c r="E138" s="51" t="str">
        <f>IF('Kontroll-leht'!I138='Kontroll-leht'!$K$1,"",'Kontroll-leht'!I138)</f>
        <v/>
      </c>
      <c r="F138" s="52" t="str">
        <f t="shared" si="3"/>
        <v/>
      </c>
      <c r="G138" s="52" t="str">
        <f>IF('Kontroll-leht'!E138="x","x","")</f>
        <v/>
      </c>
      <c r="H138" s="52" t="str">
        <f>IF('Kontroll-leht'!F138="x","x","")</f>
        <v/>
      </c>
    </row>
    <row r="139" spans="1:8" ht="51" x14ac:dyDescent="0.25">
      <c r="A139" s="49">
        <f>'Kontroll-leht'!A139</f>
        <v>124</v>
      </c>
      <c r="B139" s="49" t="str">
        <f>B137</f>
        <v>ISRE(EE)2400-75</v>
      </c>
      <c r="C139" s="50" t="str">
        <f>'Kontroll-leht'!C139</f>
        <v>(b) praktiseerija ei suuda hankida piisavalt asjakohast tõendusmaterjali seoses ühe või mitme finantsaruannete kirjega, mis on finantsaruannete kui terviku suhtes oluline.</v>
      </c>
      <c r="D139" s="51" t="str">
        <f>IF('Kontroll-leht'!H139='Kontroll-leht'!$K$1,"",'Kontroll-leht'!H139)</f>
        <v/>
      </c>
      <c r="E139" s="51" t="str">
        <f>IF('Kontroll-leht'!I139='Kontroll-leht'!$K$1,"",'Kontroll-leht'!I139)</f>
        <v/>
      </c>
      <c r="F139" s="52" t="str">
        <f t="shared" si="3"/>
        <v/>
      </c>
      <c r="G139" s="52" t="str">
        <f>IF('Kontroll-leht'!E139="x","x","")</f>
        <v/>
      </c>
      <c r="H139" s="52" t="str">
        <f>IF('Kontroll-leht'!F139="x","x","")</f>
        <v/>
      </c>
    </row>
    <row r="140" spans="1:8" ht="25.5" x14ac:dyDescent="0.25">
      <c r="A140" s="49">
        <f>'Kontroll-leht'!A140</f>
        <v>125</v>
      </c>
      <c r="B140" s="49" t="s">
        <v>166</v>
      </c>
      <c r="C140" s="50" t="str">
        <f>'Kontroll-leht'!C140</f>
        <v>Kui praktiseerija modifitseerib finantsaruannete kohta esitatud kokkuvõtet, peab praktiseerija:</v>
      </c>
      <c r="D140" s="51" t="str">
        <f>IF('Kontroll-leht'!H140='Kontroll-leht'!$K$1,"",'Kontroll-leht'!H140)</f>
        <v/>
      </c>
      <c r="E140" s="51" t="str">
        <f>IF('Kontroll-leht'!I140='Kontroll-leht'!$K$1,"",'Kontroll-leht'!I140)</f>
        <v/>
      </c>
      <c r="F140" s="52" t="str">
        <f t="shared" si="3"/>
        <v/>
      </c>
      <c r="G140" s="52" t="str">
        <f>IF('Kontroll-leht'!E140="x","x","")</f>
        <v/>
      </c>
      <c r="H140" s="52" t="str">
        <f>IF('Kontroll-leht'!F140="x","x","")</f>
        <v/>
      </c>
    </row>
    <row r="141" spans="1:8" ht="63.75" x14ac:dyDescent="0.25">
      <c r="A141" s="49">
        <f>'Kontroll-leht'!A141</f>
        <v>126</v>
      </c>
      <c r="B141" s="49" t="str">
        <f>B140</f>
        <v>ISRE(EE)2400-76</v>
      </c>
      <c r="C141" s="50" t="str">
        <f>'Kontroll-leht'!C141</f>
        <v>(a) kasutama praktiseerija aruandes kokkuvõtet puudutava lõigu pealkirjana „Märkus(t)ega kokkuvõte“, „Vastupidine kokkuvõte“ või „Kokkuvõtte tegemisest loobumine“ (nagu asjakohane) ja</v>
      </c>
      <c r="D141" s="51" t="str">
        <f>IF('Kontroll-leht'!H141='Kontroll-leht'!$K$1,"",'Kontroll-leht'!H141)</f>
        <v/>
      </c>
      <c r="E141" s="51" t="str">
        <f>IF('Kontroll-leht'!I141='Kontroll-leht'!$K$1,"",'Kontroll-leht'!I141)</f>
        <v/>
      </c>
      <c r="F141" s="52" t="str">
        <f t="shared" si="3"/>
        <v/>
      </c>
      <c r="G141" s="52" t="str">
        <f>IF('Kontroll-leht'!E141="x","x","")</f>
        <v/>
      </c>
      <c r="H141" s="52" t="str">
        <f>IF('Kontroll-leht'!F141="x","x","")</f>
        <v/>
      </c>
    </row>
    <row r="142" spans="1:8" ht="102" x14ac:dyDescent="0.25">
      <c r="A142" s="49">
        <f>'Kontroll-leht'!A142</f>
        <v>127</v>
      </c>
      <c r="B142" s="49" t="str">
        <f>B141</f>
        <v>ISRE(EE)2400-76</v>
      </c>
      <c r="C142" s="50" t="str">
        <f>'Kontroll-leht'!C142</f>
        <v>(b) esitama praktiseerija aruandes kokkuvõtet puudutavale lõigule vahetult eelnevas lõigus (seda nimetatakse kokkuvõtte alust puudutavaks lõiguks) modifikatsiooni põhjustava asjaolu kirjelduse, kasutades asjakohast pealkirja (nt „Märkus(t)ega kokkuvõtte alus“, „Vastupidise kokkuvõtte alus“ või „Kokkuvõtte tegemisest loobumise alus“ (nagu asjakohane)).</v>
      </c>
      <c r="D142" s="51" t="str">
        <f>IF('Kontroll-leht'!H142='Kontroll-leht'!$K$1,"",'Kontroll-leht'!H142)</f>
        <v/>
      </c>
      <c r="E142" s="51" t="str">
        <f>IF('Kontroll-leht'!I142='Kontroll-leht'!$K$1,"",'Kontroll-leht'!I142)</f>
        <v/>
      </c>
      <c r="F142" s="52" t="str">
        <f t="shared" si="3"/>
        <v/>
      </c>
      <c r="G142" s="52" t="str">
        <f>IF('Kontroll-leht'!E142="x","x","")</f>
        <v/>
      </c>
      <c r="H142" s="52" t="str">
        <f>IF('Kontroll-leht'!F142="x","x","")</f>
        <v/>
      </c>
    </row>
    <row r="143" spans="1:8" ht="38.25" x14ac:dyDescent="0.25">
      <c r="A143" s="49">
        <f>'Kontroll-leht'!A143</f>
        <v>128</v>
      </c>
      <c r="B143" s="49" t="s">
        <v>173</v>
      </c>
      <c r="C143" s="50" t="str">
        <f>'Kontroll-leht'!C143</f>
        <v>Kui praktiseerija teeb kindlaks, et finantsaruanded on oluliselt väärkajastatud, peab praktiseerija esitama:</v>
      </c>
      <c r="D143" s="51" t="str">
        <f>IF('Kontroll-leht'!H143='Kontroll-leht'!$K$1,"",'Kontroll-leht'!H143)</f>
        <v/>
      </c>
      <c r="E143" s="51" t="str">
        <f>IF('Kontroll-leht'!I143='Kontroll-leht'!$K$1,"",'Kontroll-leht'!I143)</f>
        <v/>
      </c>
      <c r="F143" s="52" t="str">
        <f t="shared" si="3"/>
        <v/>
      </c>
      <c r="G143" s="52" t="str">
        <f>IF('Kontroll-leht'!E143="x","x","")</f>
        <v/>
      </c>
      <c r="H143" s="52" t="str">
        <f>IF('Kontroll-leht'!F143="x","x","")</f>
        <v/>
      </c>
    </row>
    <row r="144" spans="1:8" ht="51" x14ac:dyDescent="0.25">
      <c r="A144" s="49">
        <f>'Kontroll-leht'!A144</f>
        <v>129</v>
      </c>
      <c r="B144" s="49" t="str">
        <f>B143</f>
        <v>ISRE(EE)2400-77</v>
      </c>
      <c r="C144" s="50" t="str">
        <f>'Kontroll-leht'!C144</f>
        <v>(a) märkus(t)ega kokkuvõtte, kui praktiseerija järeldab, et modifikatsiooni põhjustava(te) asjaolu(de) mõju on oluline, kuid ei ole finantsaruandeid läbiv, või</v>
      </c>
      <c r="D144" s="51" t="str">
        <f>IF('Kontroll-leht'!H144='Kontroll-leht'!$K$1,"",'Kontroll-leht'!H144)</f>
        <v/>
      </c>
      <c r="E144" s="51" t="str">
        <f>IF('Kontroll-leht'!I144='Kontroll-leht'!$K$1,"",'Kontroll-leht'!I144)</f>
        <v/>
      </c>
      <c r="F144" s="52" t="str">
        <f t="shared" si="3"/>
        <v/>
      </c>
      <c r="G144" s="52" t="str">
        <f>IF('Kontroll-leht'!E144="x","x","")</f>
        <v/>
      </c>
      <c r="H144" s="52" t="str">
        <f>IF('Kontroll-leht'!F144="x","x","")</f>
        <v/>
      </c>
    </row>
    <row r="145" spans="1:8" ht="38.25" x14ac:dyDescent="0.25">
      <c r="A145" s="49">
        <f>'Kontroll-leht'!A145</f>
        <v>130</v>
      </c>
      <c r="B145" s="49" t="str">
        <f>B143</f>
        <v>ISRE(EE)2400-77</v>
      </c>
      <c r="C145" s="50" t="str">
        <f>'Kontroll-leht'!C145</f>
        <v>(b) vastupidise kokkuvõtte, kui modifikatsiooni põhjustava(te) asjaolu(de) mõju on nii oluline kui ka finantsaruandeid läbiv.</v>
      </c>
      <c r="D145" s="51" t="str">
        <f>IF('Kontroll-leht'!H145='Kontroll-leht'!$K$1,"",'Kontroll-leht'!H145)</f>
        <v/>
      </c>
      <c r="E145" s="51" t="str">
        <f>IF('Kontroll-leht'!I145='Kontroll-leht'!$K$1,"",'Kontroll-leht'!I145)</f>
        <v/>
      </c>
      <c r="F145" s="52" t="str">
        <f t="shared" si="3"/>
        <v/>
      </c>
      <c r="G145" s="52" t="str">
        <f>IF('Kontroll-leht'!E145="x","x","")</f>
        <v/>
      </c>
      <c r="H145" s="52" t="str">
        <f>IF('Kontroll-leht'!F145="x","x","")</f>
        <v/>
      </c>
    </row>
    <row r="146" spans="1:8" ht="63.75" x14ac:dyDescent="0.25">
      <c r="A146" s="49">
        <f>'Kontroll-leht'!A146</f>
        <v>131</v>
      </c>
      <c r="B146" s="49" t="s">
        <v>174</v>
      </c>
      <c r="C146" s="50" t="str">
        <f>'Kontroll-leht'!C146</f>
        <v>Kui praktiseerija esitab finantsaruannete kohta oluliste väärkajastamiste tõttu märkus(t)ega kokkuvõtte, peab ta kasutama üht järgmistest sõnastusest (nagu asjakohane), kui õigusnormides ei ole nõutud teisiti:</v>
      </c>
      <c r="D146" s="51" t="str">
        <f>IF('Kontroll-leht'!H146='Kontroll-leht'!$K$1,"",'Kontroll-leht'!H146)</f>
        <v/>
      </c>
      <c r="E146" s="51" t="str">
        <f>IF('Kontroll-leht'!I146='Kontroll-leht'!$K$1,"",'Kontroll-leht'!I146)</f>
        <v/>
      </c>
      <c r="F146" s="52" t="str">
        <f t="shared" si="3"/>
        <v/>
      </c>
      <c r="G146" s="52" t="str">
        <f>IF('Kontroll-leht'!E146="x","x","")</f>
        <v/>
      </c>
      <c r="H146" s="52" t="str">
        <f>IF('Kontroll-leht'!F146="x","x","")</f>
        <v/>
      </c>
    </row>
    <row r="147" spans="1:8" ht="127.5" x14ac:dyDescent="0.25">
      <c r="A147" s="49">
        <f>'Kontroll-leht'!A147</f>
        <v>132</v>
      </c>
      <c r="B147" s="49" t="str">
        <f>B146</f>
        <v>ISRE(EE)2400-78</v>
      </c>
      <c r="C147" s="50" t="str">
        <f>'Kontroll-leht'!C147</f>
        <v>(a) „Ülevaatusele tuginedes, välja arvatud märkus(t)ega kokkuvõtte alust puudutavas lõigus kirjeldatud asjaolu(de) mõju, võib öelda, et ülevaatuse käigus ei saanud me teadlikuks millestki sellisest, mis paneks meid uskuma, et finantsaruanded ei esita kõigis olulistes osades õiglaselt (või ei anna õiget ja õiglast ülevaadet), … kooskõlas rakendatava finantsaruandluse raamistikuga” (õiglase esitusviisi raamistikku kasutades koostatud finantsaruannete korral), või</v>
      </c>
      <c r="D147" s="51" t="str">
        <f>IF('Kontroll-leht'!H147='Kontroll-leht'!$K$1,"",'Kontroll-leht'!H147)</f>
        <v/>
      </c>
      <c r="E147" s="51" t="str">
        <f>IF('Kontroll-leht'!I147='Kontroll-leht'!$K$1,"",'Kontroll-leht'!I147)</f>
        <v/>
      </c>
      <c r="F147" s="52" t="str">
        <f t="shared" si="3"/>
        <v/>
      </c>
      <c r="G147" s="52" t="str">
        <f>IF('Kontroll-leht'!E147="x","x","")</f>
        <v/>
      </c>
      <c r="H147" s="52" t="str">
        <f>IF('Kontroll-leht'!F147="x","x","")</f>
        <v/>
      </c>
    </row>
    <row r="148" spans="1:8" ht="127.5" x14ac:dyDescent="0.25">
      <c r="A148" s="49">
        <f>'Kontroll-leht'!A148</f>
        <v>133</v>
      </c>
      <c r="B148" s="49" t="str">
        <f>B146</f>
        <v>ISRE(EE)2400-78</v>
      </c>
      <c r="C148" s="50" t="str">
        <f>'Kontroll-leht'!C148</f>
        <v>(b) „Ülevaatusele tuginedes, välja arvatud märkus(t)ega kokkuvõtte alust puudutavas lõigus kirjeldatud asjaolu(de) mõju, võib öelda, et ülevaatuse käigus ei saanud me teadlikuks millestki sellisest, mis paneks meid uskuma, et finantsaruanded ei ole kõigis olulistes osades koostatud kooskõlas rakendatava finantsaruandluse raamistikuga” (vastavuse raamistikku kasutades koostatud finantsaruannete korral).</v>
      </c>
      <c r="D148" s="51" t="str">
        <f>IF('Kontroll-leht'!H148='Kontroll-leht'!$K$1,"",'Kontroll-leht'!H148)</f>
        <v/>
      </c>
      <c r="E148" s="51" t="str">
        <f>IF('Kontroll-leht'!I148='Kontroll-leht'!$K$1,"",'Kontroll-leht'!I148)</f>
        <v/>
      </c>
      <c r="F148" s="52" t="str">
        <f t="shared" si="3"/>
        <v/>
      </c>
      <c r="G148" s="52" t="str">
        <f>IF('Kontroll-leht'!E148="x","x","")</f>
        <v/>
      </c>
      <c r="H148" s="52" t="str">
        <f>IF('Kontroll-leht'!F148="x","x","")</f>
        <v/>
      </c>
    </row>
    <row r="149" spans="1:8" ht="51" x14ac:dyDescent="0.25">
      <c r="A149" s="49">
        <f>'Kontroll-leht'!A149</f>
        <v>134</v>
      </c>
      <c r="B149" s="49" t="s">
        <v>179</v>
      </c>
      <c r="C149" s="50" t="str">
        <f>'Kontroll-leht'!C149</f>
        <v>Kui praktiseerija esitab finantsaruannete kohta vastupidise kokkuvõtte, peab ta kasutama üht järgmistest sõnastustest (nagu asjakohane), kui õigusnormides ei ole nõutud teisiti:</v>
      </c>
      <c r="D149" s="51" t="str">
        <f>IF('Kontroll-leht'!H149='Kontroll-leht'!$K$1,"",'Kontroll-leht'!H149)</f>
        <v/>
      </c>
      <c r="E149" s="51" t="str">
        <f>IF('Kontroll-leht'!I149='Kontroll-leht'!$K$1,"",'Kontroll-leht'!I149)</f>
        <v/>
      </c>
      <c r="F149" s="52" t="str">
        <f t="shared" si="3"/>
        <v/>
      </c>
      <c r="G149" s="52" t="str">
        <f>IF('Kontroll-leht'!E149="x","x","")</f>
        <v/>
      </c>
      <c r="H149" s="52" t="str">
        <f>IF('Kontroll-leht'!F149="x","x","")</f>
        <v/>
      </c>
    </row>
    <row r="150" spans="1:8" ht="102" x14ac:dyDescent="0.25">
      <c r="A150" s="49">
        <f>'Kontroll-leht'!A150</f>
        <v>135</v>
      </c>
      <c r="B150" s="49" t="str">
        <f>B149</f>
        <v>ISRE(EE)2400-79</v>
      </c>
      <c r="C150" s="50" t="str">
        <f>'Kontroll-leht'!C150</f>
        <v>(a) „Ülevaatusele tuginedes, võttes arvesse vastupidise kokkuvõtte alust puudutavas lõigus kirjeldatud asjaolu(de) märkimisväärsust, ei esita finantsaruanded kõigis olulistes osades õiglaselt (või ei anna õiget ja õiglast ülevaadet), … kooskõlas rakendatava finantsaruandluse raamistikuga” (õiglase esitusviisi raamistikku kasutades koostatud finantsaruannete korral), või</v>
      </c>
      <c r="D150" s="51" t="str">
        <f>IF('Kontroll-leht'!H150='Kontroll-leht'!$K$1,"",'Kontroll-leht'!H150)</f>
        <v/>
      </c>
      <c r="E150" s="51" t="str">
        <f>IF('Kontroll-leht'!I150='Kontroll-leht'!$K$1,"",'Kontroll-leht'!I150)</f>
        <v/>
      </c>
      <c r="F150" s="52" t="str">
        <f t="shared" si="3"/>
        <v/>
      </c>
      <c r="G150" s="52" t="str">
        <f>IF('Kontroll-leht'!E150="x","x","")</f>
        <v/>
      </c>
      <c r="H150" s="52" t="str">
        <f>IF('Kontroll-leht'!F150="x","x","")</f>
        <v/>
      </c>
    </row>
    <row r="151" spans="1:8" ht="102" x14ac:dyDescent="0.25">
      <c r="A151" s="49">
        <f>'Kontroll-leht'!A151</f>
        <v>136</v>
      </c>
      <c r="B151" s="49" t="str">
        <f>B149</f>
        <v>ISRE(EE)2400-79</v>
      </c>
      <c r="C151" s="50" t="str">
        <f>'Kontroll-leht'!C151</f>
        <v>(b) „Ülevaatusele tuginedes, võttes arvesse vastupidise kokkuvõtte alust puudutavas lõigus kirjeldatud asjaolu(de) märkimisväärsust, ei ole finantsaruanded kõigis olulistes osades koostatud kooskõlas rakendatava finantsaruandluse raamistikuga” (vastavuse raamistikku kasutades koostatud finantsaruannete korral).</v>
      </c>
      <c r="D151" s="51" t="str">
        <f>IF('Kontroll-leht'!H151='Kontroll-leht'!$K$1,"",'Kontroll-leht'!H151)</f>
        <v/>
      </c>
      <c r="E151" s="51" t="str">
        <f>IF('Kontroll-leht'!I151='Kontroll-leht'!$K$1,"",'Kontroll-leht'!I151)</f>
        <v/>
      </c>
      <c r="F151" s="52" t="str">
        <f t="shared" si="3"/>
        <v/>
      </c>
      <c r="G151" s="52" t="str">
        <f>IF('Kontroll-leht'!E151="x","x","")</f>
        <v/>
      </c>
      <c r="H151" s="52" t="str">
        <f>IF('Kontroll-leht'!F151="x","x","")</f>
        <v/>
      </c>
    </row>
    <row r="152" spans="1:8" ht="51" x14ac:dyDescent="0.25">
      <c r="A152" s="49">
        <f>'Kontroll-leht'!A152</f>
        <v>137</v>
      </c>
      <c r="B152" s="49" t="s">
        <v>182</v>
      </c>
      <c r="C152" s="50" t="str">
        <f>'Kontroll-leht'!C152</f>
        <v>Praktiseerija peab kokkuvõtte alust puudutavas lõigus seoses märkus(t)ega kokkuvõtet või vastupidist kokkuvõtet põhjustavate oluliste väärkajastamistega:</v>
      </c>
      <c r="D152" s="51" t="str">
        <f>IF('Kontroll-leht'!H152='Kontroll-leht'!$K$1,"",'Kontroll-leht'!H152)</f>
        <v/>
      </c>
      <c r="E152" s="51" t="str">
        <f>IF('Kontroll-leht'!I152='Kontroll-leht'!$K$1,"",'Kontroll-leht'!I152)</f>
        <v/>
      </c>
      <c r="F152" s="52" t="str">
        <f t="shared" si="3"/>
        <v/>
      </c>
      <c r="G152" s="52" t="str">
        <f>IF('Kontroll-leht'!E152="x","x","")</f>
        <v/>
      </c>
      <c r="H152" s="52" t="str">
        <f>IF('Kontroll-leht'!F152="x","x","")</f>
        <v/>
      </c>
    </row>
    <row r="153" spans="1:8" ht="89.25" x14ac:dyDescent="0.25">
      <c r="A153" s="49">
        <f>'Kontroll-leht'!A153</f>
        <v>138</v>
      </c>
      <c r="B153" s="49" t="str">
        <f>B152</f>
        <v>ISRE(EE)2400-80</v>
      </c>
      <c r="C153" s="50" t="str">
        <f>'Kontroll-leht'!C153</f>
        <v>(a) kirjeldama ja kvantifitseerima väärkajastamise finantsmõju, kui oluline väärkajastamine seondub konkreetsete summadega finantsaruannetes (sh kvantitatiivne avalikustatud informatsioon), välja arvatud juhul, kui see ei ole teostatav (sel juhul peab praktiseerija seda märkima);</v>
      </c>
      <c r="D153" s="51" t="str">
        <f>IF('Kontroll-leht'!H153='Kontroll-leht'!$K$1,"",'Kontroll-leht'!H153)</f>
        <v/>
      </c>
      <c r="E153" s="51" t="str">
        <f>IF('Kontroll-leht'!I153='Kontroll-leht'!$K$1,"",'Kontroll-leht'!I153)</f>
        <v/>
      </c>
      <c r="F153" s="52" t="str">
        <f t="shared" si="3"/>
        <v/>
      </c>
      <c r="G153" s="52" t="str">
        <f>IF('Kontroll-leht'!E153="x","x","")</f>
        <v/>
      </c>
      <c r="H153" s="52" t="str">
        <f>IF('Kontroll-leht'!F153="x","x","")</f>
        <v/>
      </c>
    </row>
    <row r="154" spans="1:8" ht="51" x14ac:dyDescent="0.25">
      <c r="A154" s="49">
        <f>'Kontroll-leht'!A154</f>
        <v>139</v>
      </c>
      <c r="B154" s="49" t="str">
        <f>B152</f>
        <v>ISRE(EE)2400-80</v>
      </c>
      <c r="C154" s="50" t="str">
        <f>'Kontroll-leht'!C154</f>
        <v>(b) selgitama, kuidas avalikustatud informatsioon on väärkajastatud, kui oluline väärkajastamine seondub avalikustatud kirjeldava informatsiooniga, või</v>
      </c>
      <c r="D154" s="51" t="str">
        <f>IF('Kontroll-leht'!H154='Kontroll-leht'!$K$1,"",'Kontroll-leht'!H154)</f>
        <v/>
      </c>
      <c r="E154" s="51" t="str">
        <f>IF('Kontroll-leht'!I154='Kontroll-leht'!$K$1,"",'Kontroll-leht'!I154)</f>
        <v/>
      </c>
      <c r="F154" s="52" t="str">
        <f t="shared" si="3"/>
        <v/>
      </c>
      <c r="G154" s="52" t="str">
        <f>IF('Kontroll-leht'!E154="x","x","")</f>
        <v/>
      </c>
      <c r="H154" s="52" t="str">
        <f>IF('Kontroll-leht'!F154="x","x","")</f>
        <v/>
      </c>
    </row>
    <row r="155" spans="1:8" ht="89.25" x14ac:dyDescent="0.25">
      <c r="A155" s="49">
        <f>'Kontroll-leht'!A155</f>
        <v>140</v>
      </c>
      <c r="B155" s="49" t="str">
        <f>B153</f>
        <v>ISRE(EE)2400-80</v>
      </c>
      <c r="C155" s="50" t="str">
        <f>'Kontroll-leht'!C155</f>
        <v>(c) kirjeldama väljajäetud informatsiooni olemust, kui oluline väärkajastamine seondub kohustuslikus korras avalikustatava informatsiooni avalikustamata jätmisega. Praktiseerija peab väljajäetud informatsiooni lisama, kui see on teostatav ja kui see ei ole õigusnormidega keelatud.</v>
      </c>
      <c r="D155" s="51" t="str">
        <f>IF('Kontroll-leht'!H155='Kontroll-leht'!$K$1,"",'Kontroll-leht'!H155)</f>
        <v/>
      </c>
      <c r="E155" s="51" t="str">
        <f>IF('Kontroll-leht'!I155='Kontroll-leht'!$K$1,"",'Kontroll-leht'!I155)</f>
        <v/>
      </c>
      <c r="F155" s="52" t="str">
        <f t="shared" si="3"/>
        <v/>
      </c>
      <c r="G155" s="52" t="str">
        <f>IF('Kontroll-leht'!E155="x","x","")</f>
        <v/>
      </c>
      <c r="H155" s="52" t="str">
        <f>IF('Kontroll-leht'!F155="x","x","")</f>
        <v/>
      </c>
    </row>
    <row r="156" spans="1:8" ht="51" x14ac:dyDescent="0.25">
      <c r="A156" s="49">
        <f>'Kontroll-leht'!A156</f>
        <v>141</v>
      </c>
      <c r="B156" s="49" t="s">
        <v>188</v>
      </c>
      <c r="C156" s="50" t="str">
        <f>'Kontroll-leht'!C156</f>
        <v>Kui praktiseerija ei saa finantsaruannete kohta kokkuvõtet teha seetõttu, et ta ei ole suuteline hankima piisavat asjakohast tõendusmaterjali, peab praktiseerija:</v>
      </c>
      <c r="D156" s="51" t="str">
        <f>IF('Kontroll-leht'!H156='Kontroll-leht'!$K$1,"",'Kontroll-leht'!H156)</f>
        <v/>
      </c>
      <c r="E156" s="51" t="str">
        <f>IF('Kontroll-leht'!I156='Kontroll-leht'!$K$1,"",'Kontroll-leht'!I156)</f>
        <v/>
      </c>
      <c r="F156" s="52" t="str">
        <f t="shared" si="3"/>
        <v/>
      </c>
      <c r="G156" s="52" t="str">
        <f>IF('Kontroll-leht'!E156="x","x","")</f>
        <v/>
      </c>
      <c r="H156" s="52" t="str">
        <f>IF('Kontroll-leht'!F156="x","x","")</f>
        <v/>
      </c>
    </row>
    <row r="157" spans="1:8" ht="63.75" x14ac:dyDescent="0.25">
      <c r="A157" s="49">
        <f>'Kontroll-leht'!A157</f>
        <v>142</v>
      </c>
      <c r="B157" s="49" t="str">
        <f>B156</f>
        <v>ISRE(EE)2400-81</v>
      </c>
      <c r="C157" s="50" t="str">
        <f>'Kontroll-leht'!C157</f>
        <v>(a) esitama märkus(t)ega kokkuvõtte, kui praktiseerija järeldab, et avastamata väärkajastamiste, kui neid on, võimalik mõju finantsaruannetele võib olla oluline, kuid ei ole läbiv, või</v>
      </c>
      <c r="D157" s="51" t="str">
        <f>IF('Kontroll-leht'!H157='Kontroll-leht'!$K$1,"",'Kontroll-leht'!H157)</f>
        <v/>
      </c>
      <c r="E157" s="51" t="str">
        <f>IF('Kontroll-leht'!I157='Kontroll-leht'!$K$1,"",'Kontroll-leht'!I157)</f>
        <v/>
      </c>
      <c r="F157" s="52" t="str">
        <f t="shared" si="3"/>
        <v/>
      </c>
      <c r="G157" s="52" t="str">
        <f>IF('Kontroll-leht'!E157="x","x","")</f>
        <v/>
      </c>
      <c r="H157" s="52" t="str">
        <f>IF('Kontroll-leht'!F157="x","x","")</f>
        <v/>
      </c>
    </row>
    <row r="158" spans="1:8" ht="52.5" customHeight="1" x14ac:dyDescent="0.25">
      <c r="A158" s="49">
        <f>'Kontroll-leht'!A158</f>
        <v>143</v>
      </c>
      <c r="B158" s="49" t="str">
        <f>B156</f>
        <v>ISRE(EE)2400-81</v>
      </c>
      <c r="C158" s="50" t="str">
        <f>'Kontroll-leht'!C158</f>
        <v>(b) loobuma kokkuvõtte tegemisest, kui praktiseerija järeldab, et avastamata väärkajastamiste, kui neid on, võimalik mõju finantsaruannetele võib olla nii oluline kui ka läbiv.</v>
      </c>
      <c r="D158" s="51" t="str">
        <f>IF('Kontroll-leht'!H158='Kontroll-leht'!$K$1,"",'Kontroll-leht'!H158)</f>
        <v/>
      </c>
      <c r="E158" s="51" t="str">
        <f>IF('Kontroll-leht'!I158='Kontroll-leht'!$K$1,"",'Kontroll-leht'!I158)</f>
        <v/>
      </c>
      <c r="F158" s="52" t="str">
        <f t="shared" si="3"/>
        <v/>
      </c>
      <c r="G158" s="52" t="str">
        <f>IF('Kontroll-leht'!E158="x","x","")</f>
        <v/>
      </c>
      <c r="H158" s="52" t="str">
        <f>IF('Kontroll-leht'!F158="x","x","")</f>
        <v/>
      </c>
    </row>
    <row r="159" spans="1:8" ht="25.5" x14ac:dyDescent="0.25">
      <c r="A159" s="49">
        <f>'Kontroll-leht'!A159</f>
        <v>144</v>
      </c>
      <c r="B159" s="49" t="s">
        <v>191</v>
      </c>
      <c r="C159" s="50" t="str">
        <f>'Kontroll-leht'!C159</f>
        <v>Praktiseerija peab töövõtust taanduma, kui esinevad kõik järgmised tingimused:</v>
      </c>
      <c r="D159" s="51" t="str">
        <f>IF('Kontroll-leht'!H159='Kontroll-leht'!$K$1,"",'Kontroll-leht'!H159)</f>
        <v/>
      </c>
      <c r="E159" s="51" t="str">
        <f>IF('Kontroll-leht'!I159='Kontroll-leht'!$K$1,"",'Kontroll-leht'!I159)</f>
        <v/>
      </c>
      <c r="F159" s="52" t="str">
        <f t="shared" si="3"/>
        <v/>
      </c>
      <c r="G159" s="52" t="str">
        <f>IF('Kontroll-leht'!E159="x","x","")</f>
        <v/>
      </c>
      <c r="H159" s="52" t="str">
        <f>IF('Kontroll-leht'!F159="x","x","")</f>
        <v/>
      </c>
    </row>
    <row r="160" spans="1:8" ht="63.75" x14ac:dyDescent="0.25">
      <c r="A160" s="49">
        <f>'Kontroll-leht'!A160</f>
        <v>145</v>
      </c>
      <c r="B160" s="49" t="str">
        <f>B159</f>
        <v>ISRE(EE)2400-82</v>
      </c>
      <c r="C160" s="50" t="str">
        <f>'Kontroll-leht'!C160</f>
        <v>(a) praktiseerija ei ole suuteline hankima finantsaruannete kohta kokkuvõtte kujundamiseks piisavat asjakohast tõendusmaterjali, sest juhtkond piiras ülevaatuse ulatust pärast seda, kui praktiseerija oli töövõtu aktsepteerinud;</v>
      </c>
      <c r="D160" s="51" t="str">
        <f>IF('Kontroll-leht'!H160='Kontroll-leht'!$K$1,"",'Kontroll-leht'!H160)</f>
        <v/>
      </c>
      <c r="E160" s="51" t="str">
        <f>IF('Kontroll-leht'!I160='Kontroll-leht'!$K$1,"",'Kontroll-leht'!I160)</f>
        <v/>
      </c>
      <c r="F160" s="52" t="str">
        <f t="shared" si="3"/>
        <v/>
      </c>
      <c r="G160" s="52" t="str">
        <f>IF('Kontroll-leht'!E160="x","x","")</f>
        <v/>
      </c>
      <c r="H160" s="52" t="str">
        <f>IF('Kontroll-leht'!F160="x","x","")</f>
        <v/>
      </c>
    </row>
    <row r="161" spans="1:8" s="48" customFormat="1" ht="38.25" x14ac:dyDescent="0.25">
      <c r="A161" s="49">
        <f>'Kontroll-leht'!A161</f>
        <v>146</v>
      </c>
      <c r="B161" s="49" t="str">
        <f>B159</f>
        <v>ISRE(EE)2400-82</v>
      </c>
      <c r="C161" s="50" t="str">
        <f>'Kontroll-leht'!C161</f>
        <v>(b) praktiseerija on kindlaks teinud, et avastamata väärkajastamiste võimalik mõju finantsaruannetele on oluline ja läbiv, ja</v>
      </c>
      <c r="D161" s="51" t="str">
        <f>IF('Kontroll-leht'!H161='Kontroll-leht'!$K$1,"",'Kontroll-leht'!H161)</f>
        <v/>
      </c>
      <c r="E161" s="51" t="str">
        <f>IF('Kontroll-leht'!I161='Kontroll-leht'!$K$1,"",'Kontroll-leht'!I161)</f>
        <v/>
      </c>
      <c r="F161" s="52" t="str">
        <f t="shared" si="3"/>
        <v/>
      </c>
      <c r="G161" s="52" t="str">
        <f>IF('Kontroll-leht'!E161="x","x","")</f>
        <v/>
      </c>
      <c r="H161" s="52" t="str">
        <f>IF('Kontroll-leht'!F161="x","x","")</f>
        <v/>
      </c>
    </row>
    <row r="162" spans="1:8" ht="25.5" x14ac:dyDescent="0.25">
      <c r="A162" s="49">
        <f>'Kontroll-leht'!A162</f>
        <v>147</v>
      </c>
      <c r="B162" s="49" t="str">
        <f>B159</f>
        <v>ISRE(EE)2400-82</v>
      </c>
      <c r="C162" s="50" t="str">
        <f>'Kontroll-leht'!C162</f>
        <v>(c) kohaldatavate õigusnormide kohaselt on võimalik töövõtust taanduda.</v>
      </c>
      <c r="D162" s="51" t="str">
        <f>IF('Kontroll-leht'!H162='Kontroll-leht'!$K$1,"",'Kontroll-leht'!H162)</f>
        <v/>
      </c>
      <c r="E162" s="51" t="str">
        <f>IF('Kontroll-leht'!I162='Kontroll-leht'!$K$1,"",'Kontroll-leht'!I162)</f>
        <v/>
      </c>
      <c r="F162" s="52" t="str">
        <f t="shared" si="3"/>
        <v/>
      </c>
      <c r="G162" s="52" t="str">
        <f>IF('Kontroll-leht'!E162="x","x","")</f>
        <v/>
      </c>
      <c r="H162" s="52" t="str">
        <f>IF('Kontroll-leht'!F162="x","x","")</f>
        <v/>
      </c>
    </row>
    <row r="163" spans="1:8" ht="76.5" x14ac:dyDescent="0.25">
      <c r="A163" s="49">
        <f>'Kontroll-leht'!A163</f>
        <v>148</v>
      </c>
      <c r="B163" s="49" t="s">
        <v>196</v>
      </c>
      <c r="C163" s="50" t="str">
        <f>'Kontroll-leht'!C163</f>
        <v>Kui praktiseerija esitab finantsaruannete kohta märkus(t)ega kokkuvõtte, sest ta ei ole suuteline hankima piisavat asjakohast tõendusmaterjali, peab ta kasutama üht järgmistest sõnastusest (nagu asjakohane), kui õigusnormides ei ole nõutud teisiti:</v>
      </c>
      <c r="D163" s="51" t="str">
        <f>IF('Kontroll-leht'!H163='Kontroll-leht'!$K$1,"",'Kontroll-leht'!H163)</f>
        <v/>
      </c>
      <c r="E163" s="51" t="str">
        <f>IF('Kontroll-leht'!I163='Kontroll-leht'!$K$1,"",'Kontroll-leht'!I163)</f>
        <v/>
      </c>
      <c r="F163" s="52" t="str">
        <f t="shared" si="3"/>
        <v/>
      </c>
      <c r="G163" s="52" t="str">
        <f>IF('Kontroll-leht'!E163="x","x","")</f>
        <v/>
      </c>
      <c r="H163" s="52" t="str">
        <f>IF('Kontroll-leht'!F163="x","x","")</f>
        <v/>
      </c>
    </row>
    <row r="164" spans="1:8" ht="124.5" customHeight="1" x14ac:dyDescent="0.25">
      <c r="A164" s="49">
        <f>'Kontroll-leht'!A164</f>
        <v>149</v>
      </c>
      <c r="B164" s="49" t="str">
        <f>B163</f>
        <v>ISRE(EE)2400-83</v>
      </c>
      <c r="C164" s="50" t="str">
        <f>'Kontroll-leht'!C164</f>
        <v>(a) „Ülevaatusele tuginedes, välja arvatud kirjeldatud asjaolu(de) võimalik mõju märkus(t)ega kokkuvõtte alust puudutavas lõigus, võib öelda, et ülevaatuse käigus ei saanud me teadlikuks millestki sellisest, mis paneks meid uskuma, et finantsaruanded ei esita kõigis olulistes osades õiglaselt … (või ei anna õiget ja õiglast ülevaadet …) kooskõlas rakendatava finantsaruandluse raamistikuga” (õiglase esitusviisi raamistikku kasutades koostatud finantsaruannete korral), või</v>
      </c>
      <c r="D164" s="51" t="str">
        <f>IF('Kontroll-leht'!H164='Kontroll-leht'!$K$1,"",'Kontroll-leht'!H164)</f>
        <v/>
      </c>
      <c r="E164" s="51" t="str">
        <f>IF('Kontroll-leht'!I164='Kontroll-leht'!$K$1,"",'Kontroll-leht'!I164)</f>
        <v/>
      </c>
      <c r="F164" s="52" t="str">
        <f t="shared" si="3"/>
        <v/>
      </c>
      <c r="G164" s="52" t="str">
        <f>IF('Kontroll-leht'!E164="x","x","")</f>
        <v/>
      </c>
      <c r="H164" s="52" t="str">
        <f>IF('Kontroll-leht'!F164="x","x","")</f>
        <v/>
      </c>
    </row>
    <row r="165" spans="1:8" ht="127.5" x14ac:dyDescent="0.25">
      <c r="A165" s="49">
        <f>'Kontroll-leht'!A165</f>
        <v>150</v>
      </c>
      <c r="B165" s="49" t="str">
        <f>B163</f>
        <v>ISRE(EE)2400-83</v>
      </c>
      <c r="C165" s="50" t="str">
        <f>'Kontroll-leht'!C165</f>
        <v>(b) „Ülevaatusele tuginedes, välja arvatud kirjeldatud asjaolu(de) võimalik mõju märkus(t)ega kokkuvõtte alust puudutavas lõigus, võib öelda, et ülevaatuse käigus ei saanud me teadlikuks millestki sellisest, mis paneks meid uskuma, et finantsaruanded ei ole kõigis olulistes osades koostatud kooskõlas rakendatava finantsaruandluse raamistikuga” (vastavuse raamistikku kasutades koostatud finantsaruannete korral).</v>
      </c>
      <c r="D165" s="51" t="str">
        <f>IF('Kontroll-leht'!H165='Kontroll-leht'!$K$1,"",'Kontroll-leht'!H165)</f>
        <v/>
      </c>
      <c r="E165" s="51" t="str">
        <f>IF('Kontroll-leht'!I165='Kontroll-leht'!$K$1,"",'Kontroll-leht'!I165)</f>
        <v/>
      </c>
      <c r="F165" s="52" t="str">
        <f t="shared" si="3"/>
        <v/>
      </c>
      <c r="G165" s="52" t="str">
        <f>IF('Kontroll-leht'!E165="x","x","")</f>
        <v/>
      </c>
      <c r="H165" s="52" t="str">
        <f>IF('Kontroll-leht'!F165="x","x","")</f>
        <v/>
      </c>
    </row>
    <row r="166" spans="1:8" ht="38.25" x14ac:dyDescent="0.25">
      <c r="A166" s="49">
        <f>'Kontroll-leht'!A166</f>
        <v>151</v>
      </c>
      <c r="B166" s="49" t="s">
        <v>200</v>
      </c>
      <c r="C166" s="50" t="str">
        <f>'Kontroll-leht'!C166</f>
        <v>Kui praktiseerija loobub finantsaruannete kohta kokkuvõtte tegemisest, peab ta kokkuvõtet puudutavas lõigus märkima, et:</v>
      </c>
      <c r="D166" s="51" t="str">
        <f>IF('Kontroll-leht'!H166='Kontroll-leht'!$K$1,"",'Kontroll-leht'!H166)</f>
        <v/>
      </c>
      <c r="E166" s="51" t="str">
        <f>IF('Kontroll-leht'!I166='Kontroll-leht'!$K$1,"",'Kontroll-leht'!I166)</f>
        <v/>
      </c>
      <c r="F166" s="52" t="str">
        <f t="shared" si="3"/>
        <v/>
      </c>
      <c r="G166" s="52" t="str">
        <f>IF('Kontroll-leht'!E166="x","x","")</f>
        <v/>
      </c>
      <c r="H166" s="52" t="str">
        <f>IF('Kontroll-leht'!F166="x","x","")</f>
        <v/>
      </c>
    </row>
    <row r="167" spans="1:8" ht="76.5" x14ac:dyDescent="0.25">
      <c r="A167" s="49">
        <f>'Kontroll-leht'!A167</f>
        <v>152</v>
      </c>
      <c r="B167" s="49" t="str">
        <f>B166</f>
        <v>ISRE(EE)2400-84</v>
      </c>
      <c r="C167" s="50" t="str">
        <f>'Kontroll-leht'!C167</f>
        <v>(a) praktiseerija ei ole kokkuvõtte tegemisest loobumise alust puudutavas lõigus kirjeldatud asjaolu(de) märkimisväärsuse tõttu suuteline hankima finantsaruannete kohta kokkuvõtte kujundamiseks piisavat asjakohast tõendusmaterjali ja</v>
      </c>
      <c r="D167" s="51" t="str">
        <f>IF('Kontroll-leht'!H167='Kontroll-leht'!$K$1,"",'Kontroll-leht'!H167)</f>
        <v/>
      </c>
      <c r="E167" s="51" t="str">
        <f>IF('Kontroll-leht'!I167='Kontroll-leht'!$K$1,"",'Kontroll-leht'!I167)</f>
        <v/>
      </c>
      <c r="F167" s="52" t="str">
        <f t="shared" si="3"/>
        <v/>
      </c>
      <c r="G167" s="52" t="str">
        <f>IF('Kontroll-leht'!E167="x","x","")</f>
        <v/>
      </c>
      <c r="H167" s="52" t="str">
        <f>IF('Kontroll-leht'!F167="x","x","")</f>
        <v/>
      </c>
    </row>
    <row r="168" spans="1:8" ht="25.5" x14ac:dyDescent="0.25">
      <c r="A168" s="49">
        <f>'Kontroll-leht'!A168</f>
        <v>153</v>
      </c>
      <c r="B168" s="49" t="str">
        <f>B166</f>
        <v>ISRE(EE)2400-84</v>
      </c>
      <c r="C168" s="50" t="str">
        <f>'Kontroll-leht'!C168</f>
        <v>(b) seetõttu ei esita praktiseerija finantsaruannete kohta kokkuvõtet.</v>
      </c>
      <c r="D168" s="51" t="str">
        <f>IF('Kontroll-leht'!H168='Kontroll-leht'!$K$1,"",'Kontroll-leht'!H168)</f>
        <v/>
      </c>
      <c r="E168" s="51" t="str">
        <f>IF('Kontroll-leht'!I168='Kontroll-leht'!$K$1,"",'Kontroll-leht'!I168)</f>
        <v/>
      </c>
      <c r="F168" s="52" t="str">
        <f t="shared" si="3"/>
        <v/>
      </c>
      <c r="G168" s="52" t="str">
        <f>IF('Kontroll-leht'!E168="x","x","")</f>
        <v/>
      </c>
      <c r="H168" s="52" t="str">
        <f>IF('Kontroll-leht'!F168="x","x","")</f>
        <v/>
      </c>
    </row>
    <row r="169" spans="1:8" ht="89.25" x14ac:dyDescent="0.25">
      <c r="A169" s="49">
        <f>'Kontroll-leht'!A169</f>
        <v>154</v>
      </c>
      <c r="B169" s="49" t="s">
        <v>205</v>
      </c>
      <c r="C169" s="50" t="str">
        <f>'Kontroll-leht'!C169</f>
        <v>Praktiseerija peab kokkuvõtte alust puudutavas lõigus seoses märkus(t)ega kokkuvõttega, mis esitati suutmatuse tõttu hankida piisavat asjakohast tõendusmaterjali, või kokkuvõtte tegemisest loobumise korral põhjendama suutmatust hankida piisavat asjakohast tõendusmaterjali.</v>
      </c>
      <c r="D169" s="51" t="str">
        <f>IF('Kontroll-leht'!H169='Kontroll-leht'!$K$1,"",'Kontroll-leht'!H169)</f>
        <v/>
      </c>
      <c r="E169" s="51" t="str">
        <f>IF('Kontroll-leht'!I169='Kontroll-leht'!$K$1,"",'Kontroll-leht'!I169)</f>
        <v/>
      </c>
      <c r="F169" s="52" t="str">
        <f t="shared" si="3"/>
        <v/>
      </c>
      <c r="G169" s="52" t="str">
        <f>IF('Kontroll-leht'!E169="x","x","")</f>
        <v/>
      </c>
      <c r="H169" s="52" t="str">
        <f>IF('Kontroll-leht'!F169="x","x","")</f>
        <v/>
      </c>
    </row>
    <row r="170" spans="1:8" x14ac:dyDescent="0.25">
      <c r="A170" s="53"/>
      <c r="B170" s="53" t="str">
        <f>'Kontroll-leht'!B170</f>
        <v>Praktiseerija aruanne</v>
      </c>
      <c r="C170" s="54"/>
      <c r="D170" s="55"/>
      <c r="E170" s="55"/>
      <c r="F170" s="52"/>
      <c r="G170" s="52" t="str">
        <f>IF('Kontroll-leht'!E170="x","x","")</f>
        <v/>
      </c>
      <c r="H170" s="52" t="str">
        <f>IF('Kontroll-leht'!F170="x","x","")</f>
        <v/>
      </c>
    </row>
    <row r="171" spans="1:8" ht="48.75" customHeight="1" x14ac:dyDescent="0.25">
      <c r="A171" s="49">
        <f>'Kontroll-leht'!A171</f>
        <v>155</v>
      </c>
      <c r="B171" s="50" t="str">
        <f>'Kontroll-leht'!B171</f>
        <v>ISRE(EE)2400-86, Majandusaasta aruande taksonoomia</v>
      </c>
      <c r="C171" s="50" t="str">
        <f>'Kontroll-leht'!C171</f>
        <v>Praktiseerija aruanne ülevaatuse töövõtu kohta peab olema kirjalik ja sisaldama järgmisi osasid:</v>
      </c>
      <c r="D171" s="51" t="str">
        <f>IF('Kontroll-leht'!H171='Kontroll-leht'!$K$1,"",'Kontroll-leht'!H171)</f>
        <v/>
      </c>
      <c r="E171" s="51" t="str">
        <f>IF('Kontroll-leht'!I171='Kontroll-leht'!$K$1,"",'Kontroll-leht'!I171)</f>
        <v/>
      </c>
      <c r="F171" s="52" t="str">
        <f>IF(G171="x","x",IF(H171="x","x",""))</f>
        <v/>
      </c>
      <c r="G171" s="52" t="str">
        <f>IF('Kontroll-leht'!E171="x","x","")</f>
        <v/>
      </c>
      <c r="H171" s="52" t="str">
        <f>IF('Kontroll-leht'!F171="x","x","")</f>
        <v/>
      </c>
    </row>
    <row r="172" spans="1:8" ht="54" customHeight="1" x14ac:dyDescent="0.25">
      <c r="A172" s="49">
        <f>'Kontroll-leht'!A172</f>
        <v>156</v>
      </c>
      <c r="B172" s="50" t="s">
        <v>241</v>
      </c>
      <c r="C172" s="50" t="str">
        <f>'Kontroll-leht'!C172</f>
        <v>(a) pealkiri, mis näitab selgelt, et tegemist on sõltumatu praktiseerija aruandega ülevaatuse töövõtu kohta;</v>
      </c>
      <c r="D172" s="51" t="str">
        <f>IF('Kontroll-leht'!H172='Kontroll-leht'!$K$1,"",'Kontroll-leht'!H172)</f>
        <v/>
      </c>
      <c r="E172" s="51" t="str">
        <f>IF('Kontroll-leht'!I172='Kontroll-leht'!$K$1,"",'Kontroll-leht'!I172)</f>
        <v/>
      </c>
      <c r="F172" s="52" t="str">
        <f t="shared" ref="F172:F206" si="4">IF(G172="x","x",IF(H172="x","x",""))</f>
        <v/>
      </c>
      <c r="G172" s="52" t="str">
        <f>IF('Kontroll-leht'!E172="x","x","")</f>
        <v/>
      </c>
      <c r="H172" s="52" t="str">
        <f>IF('Kontroll-leht'!F172="x","x","")</f>
        <v/>
      </c>
    </row>
    <row r="173" spans="1:8" ht="51" x14ac:dyDescent="0.25">
      <c r="A173" s="49">
        <f>'Kontroll-leht'!A173</f>
        <v>157</v>
      </c>
      <c r="B173" s="50" t="s">
        <v>241</v>
      </c>
      <c r="C173" s="50" t="str">
        <f>'Kontroll-leht'!C173</f>
        <v>(b) adressaadid, nagu nõutud töövõtu tingimustes;</v>
      </c>
      <c r="D173" s="51" t="str">
        <f>IF('Kontroll-leht'!H173='Kontroll-leht'!$K$1,"",'Kontroll-leht'!H173)</f>
        <v/>
      </c>
      <c r="E173" s="51" t="str">
        <f>IF('Kontroll-leht'!I173='Kontroll-leht'!$K$1,"",'Kontroll-leht'!I173)</f>
        <v/>
      </c>
      <c r="F173" s="52" t="str">
        <f t="shared" si="4"/>
        <v/>
      </c>
      <c r="G173" s="52" t="str">
        <f>IF('Kontroll-leht'!E173="x","x","")</f>
        <v/>
      </c>
      <c r="H173" s="52" t="str">
        <f>IF('Kontroll-leht'!F173="x","x","")</f>
        <v/>
      </c>
    </row>
    <row r="174" spans="1:8" ht="51" x14ac:dyDescent="0.25">
      <c r="A174" s="49">
        <f>'Kontroll-leht'!A174</f>
        <v>158</v>
      </c>
      <c r="B174" s="50" t="s">
        <v>241</v>
      </c>
      <c r="C174" s="50" t="str">
        <f>'Kontroll-leht'!C174</f>
        <v>(c) sissejuhatav lõik, milles:</v>
      </c>
      <c r="D174" s="51" t="str">
        <f>IF('Kontroll-leht'!H174='Kontroll-leht'!$K$1,"",'Kontroll-leht'!H174)</f>
        <v/>
      </c>
      <c r="E174" s="51" t="str">
        <f>IF('Kontroll-leht'!I174='Kontroll-leht'!$K$1,"",'Kontroll-leht'!I174)</f>
        <v/>
      </c>
      <c r="F174" s="52" t="str">
        <f t="shared" si="4"/>
        <v/>
      </c>
      <c r="G174" s="52" t="str">
        <f>IF('Kontroll-leht'!E174="x","x","")</f>
        <v/>
      </c>
      <c r="H174" s="52" t="str">
        <f>IF('Kontroll-leht'!F174="x","x","")</f>
        <v/>
      </c>
    </row>
    <row r="175" spans="1:8" ht="69" customHeight="1" x14ac:dyDescent="0.25">
      <c r="A175" s="49">
        <f>'Kontroll-leht'!A175</f>
        <v>159</v>
      </c>
      <c r="B175" s="50" t="s">
        <v>241</v>
      </c>
      <c r="C175" s="50" t="str">
        <f>'Kontroll-leht'!C175</f>
        <v xml:space="preserve">   (i) tuvastatakse ülevaadatud finantsaruanded, sealhulgas märgitakse iga finantsaruannete tervikkomplektis sisalduva aruande (st põhiaruande) pealkiri ning iga finantsaruande kuupäev ja hõlmatud periood;</v>
      </c>
      <c r="D175" s="51" t="str">
        <f>IF('Kontroll-leht'!H175='Kontroll-leht'!$K$1,"",'Kontroll-leht'!H175)</f>
        <v/>
      </c>
      <c r="E175" s="51" t="str">
        <f>IF('Kontroll-leht'!I175='Kontroll-leht'!$K$1,"",'Kontroll-leht'!I175)</f>
        <v/>
      </c>
      <c r="F175" s="52" t="str">
        <f t="shared" si="4"/>
        <v/>
      </c>
      <c r="G175" s="52" t="str">
        <f>IF('Kontroll-leht'!E175="x","x","")</f>
        <v/>
      </c>
      <c r="H175" s="52" t="str">
        <f>IF('Kontroll-leht'!F175="x","x","")</f>
        <v/>
      </c>
    </row>
    <row r="176" spans="1:8" ht="48.75" customHeight="1" x14ac:dyDescent="0.25">
      <c r="A176" s="49">
        <f>'Kontroll-leht'!A176</f>
        <v>160</v>
      </c>
      <c r="B176" s="50" t="s">
        <v>241</v>
      </c>
      <c r="C176" s="50" t="str">
        <f>'Kontroll-leht'!C176</f>
        <v xml:space="preserve">   (ii) viidatakse märkimisväärsete arvestuspoliitikate ja muu selgitava informatsiooni kokkuvõttele ja</v>
      </c>
      <c r="D176" s="51" t="str">
        <f>IF('Kontroll-leht'!H176='Kontroll-leht'!$K$1,"",'Kontroll-leht'!H176)</f>
        <v/>
      </c>
      <c r="E176" s="51" t="str">
        <f>IF('Kontroll-leht'!I176='Kontroll-leht'!$K$1,"",'Kontroll-leht'!I176)</f>
        <v/>
      </c>
      <c r="F176" s="52" t="str">
        <f t="shared" si="4"/>
        <v/>
      </c>
      <c r="G176" s="52" t="str">
        <f>IF('Kontroll-leht'!E176="x","x","")</f>
        <v/>
      </c>
      <c r="H176" s="52" t="str">
        <f>IF('Kontroll-leht'!F176="x","x","")</f>
        <v/>
      </c>
    </row>
    <row r="177" spans="1:8" ht="51" x14ac:dyDescent="0.25">
      <c r="A177" s="49">
        <f>'Kontroll-leht'!A177</f>
        <v>161</v>
      </c>
      <c r="B177" s="50" t="s">
        <v>241</v>
      </c>
      <c r="C177" s="50" t="str">
        <f>'Kontroll-leht'!C177</f>
        <v xml:space="preserve">   (iii) märgitakse, et finantsaruanded on üle vaadatud;</v>
      </c>
      <c r="D177" s="51" t="str">
        <f>IF('Kontroll-leht'!H177='Kontroll-leht'!$K$1,"",'Kontroll-leht'!H177)</f>
        <v/>
      </c>
      <c r="E177" s="51" t="str">
        <f>IF('Kontroll-leht'!I177='Kontroll-leht'!$K$1,"",'Kontroll-leht'!I177)</f>
        <v/>
      </c>
      <c r="F177" s="52" t="str">
        <f t="shared" si="4"/>
        <v/>
      </c>
      <c r="G177" s="52" t="str">
        <f>IF('Kontroll-leht'!E177="x","x","")</f>
        <v/>
      </c>
      <c r="H177" s="52" t="str">
        <f>IF('Kontroll-leht'!F177="x","x","")</f>
        <v/>
      </c>
    </row>
    <row r="178" spans="1:8" ht="48" customHeight="1" x14ac:dyDescent="0.25">
      <c r="A178" s="49">
        <f>'Kontroll-leht'!A178</f>
        <v>162</v>
      </c>
      <c r="B178" s="50" t="s">
        <v>241</v>
      </c>
      <c r="C178" s="50" t="str">
        <f>'Kontroll-leht'!C178</f>
        <v>(d) kirjeldus juhtkonna kohustuste kohta finantsaruannete koostamisel, sealhulgas selgitus, et juhtkond vastutab:</v>
      </c>
      <c r="D178" s="51" t="str">
        <f>IF('Kontroll-leht'!H178='Kontroll-leht'!$K$1,"",'Kontroll-leht'!H178)</f>
        <v/>
      </c>
      <c r="E178" s="51" t="str">
        <f>IF('Kontroll-leht'!I178='Kontroll-leht'!$K$1,"",'Kontroll-leht'!I178)</f>
        <v/>
      </c>
      <c r="F178" s="52" t="str">
        <f t="shared" si="4"/>
        <v/>
      </c>
      <c r="G178" s="52" t="str">
        <f>IF('Kontroll-leht'!E178="x","x","")</f>
        <v/>
      </c>
      <c r="H178" s="52" t="str">
        <f>IF('Kontroll-leht'!F178="x","x","")</f>
        <v/>
      </c>
    </row>
    <row r="179" spans="1:8" ht="53.25" customHeight="1" x14ac:dyDescent="0.25">
      <c r="A179" s="49">
        <f>'Kontroll-leht'!A179</f>
        <v>163</v>
      </c>
      <c r="B179" s="50" t="s">
        <v>241</v>
      </c>
      <c r="C179" s="50" t="str">
        <f>'Kontroll-leht'!C179</f>
        <v xml:space="preserve">   (i) nende koostamise eest kooskõlas rakendatava finantsaruandluse raamistikuga, sealhulgas (nagu asjakohane) nende õiglase esitusviisi eest;</v>
      </c>
      <c r="D179" s="51" t="str">
        <f>IF('Kontroll-leht'!H179='Kontroll-leht'!$K$1,"",'Kontroll-leht'!H179)</f>
        <v/>
      </c>
      <c r="E179" s="51" t="str">
        <f>IF('Kontroll-leht'!I179='Kontroll-leht'!$K$1,"",'Kontroll-leht'!I179)</f>
        <v/>
      </c>
      <c r="F179" s="52" t="str">
        <f t="shared" si="4"/>
        <v/>
      </c>
      <c r="G179" s="52" t="str">
        <f>IF('Kontroll-leht'!E179="x","x","")</f>
        <v/>
      </c>
      <c r="H179" s="52" t="str">
        <f>IF('Kontroll-leht'!F179="x","x","")</f>
        <v/>
      </c>
    </row>
    <row r="180" spans="1:8" ht="63" customHeight="1" x14ac:dyDescent="0.25">
      <c r="A180" s="49">
        <f>'Kontroll-leht'!A180</f>
        <v>164</v>
      </c>
      <c r="B180" s="50" t="s">
        <v>241</v>
      </c>
      <c r="C180" s="50" t="str">
        <f>'Kontroll-leht'!C180</f>
        <v xml:space="preserve">   (ii) sisekontrolli eest, mida juhtkond peab vajalikuks selliste finantsaruannete koostamiseks, mis oleksid oluliste, kas pettusest või veast tingitud väärkajastamisteta;</v>
      </c>
      <c r="D180" s="51" t="str">
        <f>IF('Kontroll-leht'!H180='Kontroll-leht'!$K$1,"",'Kontroll-leht'!H180)</f>
        <v/>
      </c>
      <c r="E180" s="51" t="str">
        <f>IF('Kontroll-leht'!I180='Kontroll-leht'!$K$1,"",'Kontroll-leht'!I180)</f>
        <v/>
      </c>
      <c r="F180" s="52" t="str">
        <f t="shared" si="4"/>
        <v/>
      </c>
      <c r="G180" s="52" t="str">
        <f>IF('Kontroll-leht'!E180="x","x","")</f>
        <v/>
      </c>
      <c r="H180" s="52" t="str">
        <f>IF('Kontroll-leht'!F180="x","x","")</f>
        <v/>
      </c>
    </row>
    <row r="181" spans="1:8" ht="51" x14ac:dyDescent="0.25">
      <c r="A181" s="49">
        <f>'Kontroll-leht'!A181</f>
        <v>165</v>
      </c>
      <c r="B181" s="50" t="s">
        <v>241</v>
      </c>
      <c r="C181" s="50" t="str">
        <f>'Kontroll-leht'!C181</f>
        <v>(e) kui finantsaruanded on eriotstarbelised finantsaruanded:</v>
      </c>
      <c r="D181" s="51" t="str">
        <f>IF('Kontroll-leht'!H181='Kontroll-leht'!$K$1,"",'Kontroll-leht'!H181)</f>
        <v/>
      </c>
      <c r="E181" s="51" t="str">
        <f>IF('Kontroll-leht'!I181='Kontroll-leht'!$K$1,"",'Kontroll-leht'!I181)</f>
        <v/>
      </c>
      <c r="F181" s="52" t="str">
        <f t="shared" si="4"/>
        <v/>
      </c>
      <c r="G181" s="52" t="str">
        <f>IF('Kontroll-leht'!E181="x","x","")</f>
        <v/>
      </c>
      <c r="H181" s="52" t="str">
        <f>IF('Kontroll-leht'!F181="x","x","")</f>
        <v/>
      </c>
    </row>
    <row r="182" spans="1:8" ht="68.25" customHeight="1" x14ac:dyDescent="0.25">
      <c r="A182" s="49">
        <f>'Kontroll-leht'!A182</f>
        <v>166</v>
      </c>
      <c r="B182" s="50" t="s">
        <v>241</v>
      </c>
      <c r="C182" s="50" t="str">
        <f>'Kontroll-leht'!C182</f>
        <v xml:space="preserve">   (i) kirjeldus, milles märgitakse finantsaruannete koostamise eesmärk ja vajaduse korral ettenähtud kasutajad või viidatakse eriotstarbeliste finantsaruannete lisale, mis sisaldab seda informatsiooni, ja</v>
      </c>
      <c r="D182" s="51" t="str">
        <f>IF('Kontroll-leht'!H182='Kontroll-leht'!$K$1,"",'Kontroll-leht'!H182)</f>
        <v/>
      </c>
      <c r="E182" s="51" t="str">
        <f>IF('Kontroll-leht'!I182='Kontroll-leht'!$K$1,"",'Kontroll-leht'!I182)</f>
        <v/>
      </c>
      <c r="F182" s="52" t="str">
        <f t="shared" si="4"/>
        <v/>
      </c>
      <c r="G182" s="52" t="str">
        <f>IF('Kontroll-leht'!E182="x","x","")</f>
        <v/>
      </c>
      <c r="H182" s="52" t="str">
        <f>IF('Kontroll-leht'!F182="x","x","")</f>
        <v/>
      </c>
    </row>
    <row r="183" spans="1:8" ht="112.5" customHeight="1" x14ac:dyDescent="0.25">
      <c r="A183" s="49">
        <f>'Kontroll-leht'!A183</f>
        <v>167</v>
      </c>
      <c r="B183" s="50" t="s">
        <v>241</v>
      </c>
      <c r="C183" s="50" t="str">
        <f>'Kontroll-leht'!C183</f>
        <v xml:space="preserve">   (ii) kui juhtkond saab selliste finantsaruannete koostamisel valida erinevate finantsaruandluse raamistike vahel, siis tuleb selgituses, milles kirjeldatakse juhtkonna vastutust finantsaruannete eest, viidata juhtkonna vastutusele selle kindlaksmääramise eest, et rakendatav finantsaruandluse raamistik on nendes tingimustes aktsepteeritav;</v>
      </c>
      <c r="D183" s="51" t="str">
        <f>IF('Kontroll-leht'!H183='Kontroll-leht'!$K$1,"",'Kontroll-leht'!H183)</f>
        <v/>
      </c>
      <c r="E183" s="51" t="str">
        <f>IF('Kontroll-leht'!I183='Kontroll-leht'!$K$1,"",'Kontroll-leht'!I183)</f>
        <v/>
      </c>
      <c r="F183" s="52" t="str">
        <f t="shared" si="4"/>
        <v/>
      </c>
      <c r="G183" s="52" t="str">
        <f>IF('Kontroll-leht'!E183="x","x","")</f>
        <v/>
      </c>
      <c r="H183" s="52" t="str">
        <f>IF('Kontroll-leht'!F183="x","x","")</f>
        <v/>
      </c>
    </row>
    <row r="184" spans="1:8" ht="63.75" customHeight="1" x14ac:dyDescent="0.25">
      <c r="A184" s="49">
        <f>'Kontroll-leht'!A184</f>
        <v>168</v>
      </c>
      <c r="B184" s="50" t="s">
        <v>241</v>
      </c>
      <c r="C184" s="50" t="str">
        <f>'Kontroll-leht'!C184</f>
        <v>(f) kirjeldus, milles käsitletakse praktiseerija kohustust esitada finantsaruannete kohta kokkuvõte, sealhulgas viide käesolevale ISRE-le ja, kui see on asjassepuutuv, kohaldatavatele õigusnormidele;</v>
      </c>
      <c r="D184" s="51" t="str">
        <f>IF('Kontroll-leht'!H184='Kontroll-leht'!$K$1,"",'Kontroll-leht'!H184)</f>
        <v/>
      </c>
      <c r="E184" s="51" t="str">
        <f>IF('Kontroll-leht'!I184='Kontroll-leht'!$K$1,"",'Kontroll-leht'!I184)</f>
        <v/>
      </c>
      <c r="F184" s="52" t="str">
        <f t="shared" si="4"/>
        <v/>
      </c>
      <c r="G184" s="52" t="str">
        <f>IF('Kontroll-leht'!E184="x","x","")</f>
        <v/>
      </c>
      <c r="H184" s="52" t="str">
        <f>IF('Kontroll-leht'!F184="x","x","")</f>
        <v/>
      </c>
    </row>
    <row r="185" spans="1:8" ht="47.25" customHeight="1" x14ac:dyDescent="0.25">
      <c r="A185" s="49">
        <f>'Kontroll-leht'!A185</f>
        <v>169</v>
      </c>
      <c r="B185" s="50" t="s">
        <v>241</v>
      </c>
      <c r="C185" s="50" t="str">
        <f>'Kontroll-leht'!C185</f>
        <v>(g) finantsaruannete ülevaatuse ja selle piirangute kirjeldus ning järgmised avaldused:</v>
      </c>
      <c r="D185" s="51" t="str">
        <f>IF('Kontroll-leht'!H185='Kontroll-leht'!$K$1,"",'Kontroll-leht'!H185)</f>
        <v/>
      </c>
      <c r="E185" s="51" t="str">
        <f>IF('Kontroll-leht'!I185='Kontroll-leht'!$K$1,"",'Kontroll-leht'!I185)</f>
        <v/>
      </c>
      <c r="F185" s="52" t="str">
        <f t="shared" si="4"/>
        <v/>
      </c>
      <c r="G185" s="52" t="str">
        <f>IF('Kontroll-leht'!E185="x","x","")</f>
        <v/>
      </c>
      <c r="H185" s="52" t="str">
        <f>IF('Kontroll-leht'!F185="x","x","")</f>
        <v/>
      </c>
    </row>
    <row r="186" spans="1:8" ht="51" x14ac:dyDescent="0.25">
      <c r="A186" s="49">
        <f>'Kontroll-leht'!A186</f>
        <v>170</v>
      </c>
      <c r="B186" s="50" t="s">
        <v>241</v>
      </c>
      <c r="C186" s="50" t="str">
        <f>'Kontroll-leht'!C186</f>
        <v xml:space="preserve">   (i) käesoleva ISRE kohane ülevaatuse töövõtt on piiratud kindlust andev töövõtt;</v>
      </c>
      <c r="D186" s="51" t="str">
        <f>IF('Kontroll-leht'!H186='Kontroll-leht'!$K$1,"",'Kontroll-leht'!H186)</f>
        <v/>
      </c>
      <c r="E186" s="51" t="str">
        <f>IF('Kontroll-leht'!I186='Kontroll-leht'!$K$1,"",'Kontroll-leht'!I186)</f>
        <v/>
      </c>
      <c r="F186" s="52" t="str">
        <f t="shared" si="4"/>
        <v/>
      </c>
      <c r="G186" s="52" t="str">
        <f>IF('Kontroll-leht'!E186="x","x","")</f>
        <v/>
      </c>
      <c r="H186" s="52" t="str">
        <f>IF('Kontroll-leht'!F186="x","x","")</f>
        <v/>
      </c>
    </row>
    <row r="187" spans="1:8" ht="76.5" customHeight="1" x14ac:dyDescent="0.25">
      <c r="A187" s="49">
        <f>'Kontroll-leht'!A187</f>
        <v>171</v>
      </c>
      <c r="B187" s="50" t="s">
        <v>241</v>
      </c>
      <c r="C187" s="50" t="str">
        <f>'Kontroll-leht'!C187</f>
        <v xml:space="preserve">   (ii) praktiseerija viib läbi protseduurid, mis eelkõige tähendab juhtkonnale ja teistele isikutele majandusüksuses (nagu asjakohane) järelepäringute tegemist ning analüütiliste protseduuride rakendamist, ja hindab hangitud tõendusmaterjali ja </v>
      </c>
      <c r="D187" s="51" t="str">
        <f>IF('Kontroll-leht'!H187='Kontroll-leht'!$K$1,"",'Kontroll-leht'!H187)</f>
        <v/>
      </c>
      <c r="E187" s="51" t="str">
        <f>IF('Kontroll-leht'!I187='Kontroll-leht'!$K$1,"",'Kontroll-leht'!I187)</f>
        <v/>
      </c>
      <c r="F187" s="52" t="str">
        <f t="shared" si="4"/>
        <v/>
      </c>
      <c r="G187" s="52" t="str">
        <f>IF('Kontroll-leht'!E187="x","x","")</f>
        <v/>
      </c>
      <c r="H187" s="52" t="str">
        <f>IF('Kontroll-leht'!F187="x","x","")</f>
        <v/>
      </c>
    </row>
    <row r="188" spans="1:8" ht="89.25" customHeight="1" x14ac:dyDescent="0.25">
      <c r="A188" s="49">
        <f>'Kontroll-leht'!A188</f>
        <v>172</v>
      </c>
      <c r="B188" s="50" t="s">
        <v>241</v>
      </c>
      <c r="C188" s="50" t="str">
        <f>'Kontroll-leht'!C188</f>
        <v xml:space="preserve">   (iii) ülevaatuse käigus läbiviidud protseduurid on palju vähem mahukad kui protseduurid rahvusvaheliste auditeerimise standarditega (ISA d) kooskõlas läbiviidava auditi puhul, ja seetõttu ei avalda praktiseerija finantsaruannete kohta auditiarvamust;</v>
      </c>
      <c r="D188" s="51" t="str">
        <f>IF('Kontroll-leht'!H188='Kontroll-leht'!$K$1,"",'Kontroll-leht'!H188)</f>
        <v/>
      </c>
      <c r="E188" s="51" t="str">
        <f>IF('Kontroll-leht'!I188='Kontroll-leht'!$K$1,"",'Kontroll-leht'!I188)</f>
        <v/>
      </c>
      <c r="F188" s="52" t="str">
        <f t="shared" si="4"/>
        <v/>
      </c>
      <c r="G188" s="52" t="str">
        <f>IF('Kontroll-leht'!E188="x","x","")</f>
        <v/>
      </c>
      <c r="H188" s="52" t="str">
        <f>IF('Kontroll-leht'!F188="x","x","")</f>
        <v/>
      </c>
    </row>
    <row r="189" spans="1:8" ht="51" x14ac:dyDescent="0.25">
      <c r="A189" s="49">
        <f>'Kontroll-leht'!A189</f>
        <v>173</v>
      </c>
      <c r="B189" s="50" t="s">
        <v>241</v>
      </c>
      <c r="C189" s="50" t="str">
        <f>'Kontroll-leht'!C189</f>
        <v>(h) lõik pealkirjaga „Kokkuvõte“, mis sisaldab järgmist:</v>
      </c>
      <c r="D189" s="51" t="str">
        <f>IF('Kontroll-leht'!H189='Kontroll-leht'!$K$1,"",'Kontroll-leht'!H189)</f>
        <v/>
      </c>
      <c r="E189" s="51" t="str">
        <f>IF('Kontroll-leht'!I189='Kontroll-leht'!$K$1,"",'Kontroll-leht'!I189)</f>
        <v/>
      </c>
      <c r="F189" s="52" t="str">
        <f t="shared" si="4"/>
        <v/>
      </c>
      <c r="G189" s="52" t="str">
        <f>IF('Kontroll-leht'!E189="x","x","")</f>
        <v/>
      </c>
      <c r="H189" s="52" t="str">
        <f>IF('Kontroll-leht'!F189="x","x","")</f>
        <v/>
      </c>
    </row>
    <row r="190" spans="1:8" ht="54" customHeight="1" x14ac:dyDescent="0.25">
      <c r="A190" s="49">
        <f>'Kontroll-leht'!A190</f>
        <v>174</v>
      </c>
      <c r="B190" s="50" t="s">
        <v>241</v>
      </c>
      <c r="C190" s="50" t="str">
        <f>'Kontroll-leht'!C190</f>
        <v xml:space="preserve">   (i) praktiseerija kokkuvõte finantsaruannete kui terviku kohta kooskõlas lõigetega 72–85 (nagu asjakohane) ja</v>
      </c>
      <c r="D190" s="51" t="str">
        <f>IF('Kontroll-leht'!H190='Kontroll-leht'!$K$1,"",'Kontroll-leht'!H190)</f>
        <v/>
      </c>
      <c r="E190" s="51" t="str">
        <f>IF('Kontroll-leht'!I190='Kontroll-leht'!$K$1,"",'Kontroll-leht'!I190)</f>
        <v/>
      </c>
      <c r="F190" s="52" t="str">
        <f t="shared" si="4"/>
        <v/>
      </c>
      <c r="G190" s="52" t="str">
        <f>IF('Kontroll-leht'!E190="x","x","")</f>
        <v/>
      </c>
      <c r="H190" s="52" t="str">
        <f>IF('Kontroll-leht'!F190="x","x","")</f>
        <v/>
      </c>
    </row>
    <row r="191" spans="1:8" ht="174.75" customHeight="1" x14ac:dyDescent="0.25">
      <c r="A191" s="49">
        <f>'Kontroll-leht'!A191</f>
        <v>175</v>
      </c>
      <c r="B191" s="50" t="s">
        <v>241</v>
      </c>
      <c r="C191" s="50" t="str">
        <f>'Kontroll-leht'!C191</f>
        <v xml:space="preserve">   (ii) viide finantsaruannete koostamisel kasutatud rakendatavale finantsaruandluse raamistikule, sealhulgas sellise finantsaruandluse raamistiku päritoluriigi tuvastamine, mis ei ole Rahvusvaheliste Raamatupidamisstandardite Nõukogu avaldatud rahvusvahelised finantsaruandluse standardid või rahvusvahelised finantsaruandluse standardid väikestele ja keskmise suurusega majandusüksustele või Rahvusvaheliste Avaliku Sektori Raamatupidamisstandardite Nõukogu avaldatud rahvusvahelised avaliku sektori arvestusstandardid;</v>
      </c>
      <c r="D191" s="51" t="str">
        <f>IF('Kontroll-leht'!H191='Kontroll-leht'!$K$1,"",'Kontroll-leht'!H191)</f>
        <v/>
      </c>
      <c r="E191" s="51" t="str">
        <f>IF('Kontroll-leht'!I191='Kontroll-leht'!$K$1,"",'Kontroll-leht'!I191)</f>
        <v/>
      </c>
      <c r="F191" s="52" t="str">
        <f t="shared" si="4"/>
        <v/>
      </c>
      <c r="G191" s="52" t="str">
        <f>IF('Kontroll-leht'!E191="x","x","")</f>
        <v/>
      </c>
      <c r="H191" s="52" t="str">
        <f>IF('Kontroll-leht'!F191="x","x","")</f>
        <v/>
      </c>
    </row>
    <row r="192" spans="1:8" ht="48" customHeight="1" x14ac:dyDescent="0.25">
      <c r="A192" s="49">
        <f>'Kontroll-leht'!A192</f>
        <v>176</v>
      </c>
      <c r="B192" s="50" t="s">
        <v>241</v>
      </c>
      <c r="C192" s="50" t="str">
        <f>'Kontroll-leht'!C192</f>
        <v>(i) kui praktiseerija kokkuvõtet finantsaruannete kohta on modifitseeritud:</v>
      </c>
      <c r="D192" s="51" t="str">
        <f>IF('Kontroll-leht'!H192='Kontroll-leht'!$K$1,"",'Kontroll-leht'!H192)</f>
        <v/>
      </c>
      <c r="E192" s="51" t="str">
        <f>IF('Kontroll-leht'!I192='Kontroll-leht'!$K$1,"",'Kontroll-leht'!I192)</f>
        <v/>
      </c>
      <c r="F192" s="52" t="str">
        <f t="shared" si="4"/>
        <v/>
      </c>
      <c r="G192" s="52" t="str">
        <f>IF('Kontroll-leht'!E192="x","x","")</f>
        <v/>
      </c>
      <c r="H192" s="52" t="str">
        <f>IF('Kontroll-leht'!F192="x","x","")</f>
        <v/>
      </c>
    </row>
    <row r="193" spans="1:8" ht="51" x14ac:dyDescent="0.25">
      <c r="A193" s="49">
        <f>'Kontroll-leht'!A193</f>
        <v>177</v>
      </c>
      <c r="B193" s="50" t="s">
        <v>241</v>
      </c>
      <c r="C193" s="50" t="str">
        <f>'Kontroll-leht'!C193</f>
        <v xml:space="preserve">   (i) asjakohase pealkirjaga lõik, mis sisaldab praktiseerija modifitseeritud kokkuvõtet kooskõlas lõigetega 72 ja 75–85 (nagu asjakohane) ja</v>
      </c>
      <c r="D193" s="51" t="str">
        <f>IF('Kontroll-leht'!H193='Kontroll-leht'!$K$1,"",'Kontroll-leht'!H193)</f>
        <v/>
      </c>
      <c r="E193" s="51" t="str">
        <f>IF('Kontroll-leht'!I193='Kontroll-leht'!$K$1,"",'Kontroll-leht'!I193)</f>
        <v/>
      </c>
      <c r="F193" s="52" t="str">
        <f t="shared" si="4"/>
        <v/>
      </c>
      <c r="G193" s="52" t="str">
        <f>IF('Kontroll-leht'!E193="x","x","")</f>
        <v/>
      </c>
      <c r="H193" s="52" t="str">
        <f>IF('Kontroll-leht'!F193="x","x","")</f>
        <v/>
      </c>
    </row>
    <row r="194" spans="1:8" ht="51" x14ac:dyDescent="0.25">
      <c r="A194" s="49">
        <f>'Kontroll-leht'!A194</f>
        <v>178</v>
      </c>
      <c r="B194" s="50" t="s">
        <v>241</v>
      </c>
      <c r="C194" s="50" t="str">
        <f>'Kontroll-leht'!C194</f>
        <v xml:space="preserve">   (ii) asjakohase pealkirjaga lõik, milles kirjeldatakse modifikatsiooni põhjustanud asjaolu(sid);</v>
      </c>
      <c r="D194" s="51" t="str">
        <f>IF('Kontroll-leht'!H194='Kontroll-leht'!$K$1,"",'Kontroll-leht'!H194)</f>
        <v/>
      </c>
      <c r="E194" s="51" t="str">
        <f>IF('Kontroll-leht'!I194='Kontroll-leht'!$K$1,"",'Kontroll-leht'!I194)</f>
        <v/>
      </c>
      <c r="F194" s="52" t="str">
        <f t="shared" si="4"/>
        <v/>
      </c>
      <c r="G194" s="52" t="str">
        <f>IF('Kontroll-leht'!E194="x","x","")</f>
        <v/>
      </c>
      <c r="H194" s="52" t="str">
        <f>IF('Kontroll-leht'!F194="x","x","")</f>
        <v/>
      </c>
    </row>
    <row r="195" spans="1:8" ht="51" x14ac:dyDescent="0.25">
      <c r="A195" s="49">
        <f>'Kontroll-leht'!A195</f>
        <v>179</v>
      </c>
      <c r="B195" s="50" t="s">
        <v>241</v>
      </c>
      <c r="C195" s="50" t="str">
        <f>'Kontroll-leht'!C195</f>
        <v>(j) viide praktiseerija käesoleva ISRE kohasele kohustusele järgida asjassepuutuvaid eetikanõudeid;</v>
      </c>
      <c r="D195" s="51" t="str">
        <f>IF('Kontroll-leht'!H195='Kontroll-leht'!$K$1,"",'Kontroll-leht'!H195)</f>
        <v/>
      </c>
      <c r="E195" s="51" t="str">
        <f>IF('Kontroll-leht'!I195='Kontroll-leht'!$K$1,"",'Kontroll-leht'!I195)</f>
        <v/>
      </c>
      <c r="F195" s="52" t="str">
        <f t="shared" si="4"/>
        <v/>
      </c>
      <c r="G195" s="52" t="str">
        <f>IF('Kontroll-leht'!E195="x","x","")</f>
        <v/>
      </c>
      <c r="H195" s="52" t="str">
        <f>IF('Kontroll-leht'!F195="x","x","")</f>
        <v/>
      </c>
    </row>
    <row r="196" spans="1:8" ht="51" x14ac:dyDescent="0.25">
      <c r="A196" s="49">
        <f>'Kontroll-leht'!A196</f>
        <v>180</v>
      </c>
      <c r="B196" s="50" t="s">
        <v>241</v>
      </c>
      <c r="C196" s="50" t="str">
        <f>'Kontroll-leht'!C196</f>
        <v>(k) praktiseerija aruande kuupäev;</v>
      </c>
      <c r="D196" s="51" t="str">
        <f>IF('Kontroll-leht'!H196='Kontroll-leht'!$K$1,"",'Kontroll-leht'!H196)</f>
        <v/>
      </c>
      <c r="E196" s="51" t="str">
        <f>IF('Kontroll-leht'!I196='Kontroll-leht'!$K$1,"",'Kontroll-leht'!I196)</f>
        <v/>
      </c>
      <c r="F196" s="52" t="str">
        <f t="shared" si="4"/>
        <v/>
      </c>
      <c r="G196" s="52" t="str">
        <f>IF('Kontroll-leht'!E196="x","x","")</f>
        <v/>
      </c>
      <c r="H196" s="52" t="str">
        <f>IF('Kontroll-leht'!F196="x","x","")</f>
        <v/>
      </c>
    </row>
    <row r="197" spans="1:8" ht="51" x14ac:dyDescent="0.25">
      <c r="A197" s="49">
        <f>'Kontroll-leht'!A197</f>
        <v>181</v>
      </c>
      <c r="B197" s="50" t="s">
        <v>241</v>
      </c>
      <c r="C197" s="50" t="str">
        <f>'Kontroll-leht'!C197</f>
        <v>(l) praktiseerija allkiri ja;</v>
      </c>
      <c r="D197" s="51" t="str">
        <f>IF('Kontroll-leht'!H197='Kontroll-leht'!$K$1,"",'Kontroll-leht'!H197)</f>
        <v/>
      </c>
      <c r="E197" s="51" t="str">
        <f>IF('Kontroll-leht'!I197='Kontroll-leht'!$K$1,"",'Kontroll-leht'!I197)</f>
        <v/>
      </c>
      <c r="F197" s="52" t="str">
        <f t="shared" si="4"/>
        <v/>
      </c>
      <c r="G197" s="52" t="str">
        <f>IF('Kontroll-leht'!E197="x","x","")</f>
        <v/>
      </c>
      <c r="H197" s="52" t="str">
        <f>IF('Kontroll-leht'!F197="x","x","")</f>
        <v/>
      </c>
    </row>
    <row r="198" spans="1:8" ht="51" x14ac:dyDescent="0.25">
      <c r="A198" s="49">
        <f>'Kontroll-leht'!A198</f>
        <v>182</v>
      </c>
      <c r="B198" s="50" t="s">
        <v>241</v>
      </c>
      <c r="C198" s="50" t="str">
        <f>'Kontroll-leht'!C198</f>
        <v>(m) asukoht jurisdiktsioonis, kus praktiseerija praktiseerib.</v>
      </c>
      <c r="D198" s="51" t="str">
        <f>IF('Kontroll-leht'!H198='Kontroll-leht'!$K$1,"",'Kontroll-leht'!H198)</f>
        <v/>
      </c>
      <c r="E198" s="51" t="str">
        <f>IF('Kontroll-leht'!I198='Kontroll-leht'!$K$1,"",'Kontroll-leht'!I198)</f>
        <v/>
      </c>
      <c r="F198" s="52" t="str">
        <f t="shared" si="4"/>
        <v/>
      </c>
      <c r="G198" s="52" t="str">
        <f>IF('Kontroll-leht'!E198="x","x","")</f>
        <v/>
      </c>
      <c r="H198" s="52" t="str">
        <f>IF('Kontroll-leht'!F198="x","x","")</f>
        <v/>
      </c>
    </row>
    <row r="199" spans="1:8" ht="151.5" customHeight="1" x14ac:dyDescent="0.25">
      <c r="A199" s="49">
        <f>'Kontroll-leht'!A199</f>
        <v>183</v>
      </c>
      <c r="B199" s="49" t="str">
        <f>'Kontroll-leht'!B199</f>
        <v>ISRE(EE)2400-87</v>
      </c>
      <c r="C199" s="50" t="str">
        <f>'Kontroll-leht'!C199</f>
        <v>Kui praktiseerija peab vajalikuks juhtida kasutajate tähelepanu finantsaruannetes kajastatud asjaolule, mis on praktiseerija otsustuse kohaselt nii tähtis, et see on kasutajate jaoks põhjapanev finantsaruannetest arusaamiseks, peab praktiseerija lisama praktiseerija aruandesse asjaolu rõhutava lõigu tingimusel, et praktiseerija on hankinud piisava asjakohase tõendusmaterjali järeldamaks, et see asjaolu ei ole finantsaruannetes tõenäoliselt oluliselt väärkajastatud. Sellises lõigus tuleb viidata üksnes finantsaruannetes kajastatud informatsioonile.</v>
      </c>
      <c r="D199" s="51" t="str">
        <f>IF('Kontroll-leht'!H199='Kontroll-leht'!$K$1,"",'Kontroll-leht'!H199)</f>
        <v/>
      </c>
      <c r="E199" s="51" t="str">
        <f>IF('Kontroll-leht'!I199='Kontroll-leht'!$K$1,"",'Kontroll-leht'!I199)</f>
        <v/>
      </c>
      <c r="F199" s="52" t="str">
        <f t="shared" si="4"/>
        <v/>
      </c>
      <c r="G199" s="52" t="str">
        <f>IF('Kontroll-leht'!E199="x","x","")</f>
        <v/>
      </c>
      <c r="H199" s="52" t="str">
        <f>IF('Kontroll-leht'!F199="x","x","")</f>
        <v/>
      </c>
    </row>
    <row r="200" spans="1:8" ht="89.25" x14ac:dyDescent="0.25">
      <c r="A200" s="49">
        <f>'Kontroll-leht'!A200</f>
        <v>184</v>
      </c>
      <c r="B200" s="49" t="str">
        <f>'Kontroll-leht'!B200</f>
        <v>ISRE(EE)2400-88</v>
      </c>
      <c r="C200" s="50" t="str">
        <f>'Kontroll-leht'!C200</f>
        <v>Praktiseerija aruanne eriotstarbeliste finantsaruannete kohta peab sisaldama asjaolu rõhutavat lõiku, mis hoiatab praktiseerija aruande kasutajaid, et finantsaruanded on koostatud kooskõlas eriotstarbelise raamistikuga ja et selle tulemusel ei pruugi finantsaruanded olla muuks otstarbeks sobivad.</v>
      </c>
      <c r="D200" s="51" t="str">
        <f>IF('Kontroll-leht'!H200='Kontroll-leht'!$K$1,"",'Kontroll-leht'!H200)</f>
        <v/>
      </c>
      <c r="E200" s="51" t="str">
        <f>IF('Kontroll-leht'!I200='Kontroll-leht'!$K$1,"",'Kontroll-leht'!I200)</f>
        <v/>
      </c>
      <c r="F200" s="52" t="str">
        <f t="shared" si="4"/>
        <v/>
      </c>
      <c r="G200" s="52" t="str">
        <f>IF('Kontroll-leht'!E200="x","x","")</f>
        <v/>
      </c>
      <c r="H200" s="52" t="str">
        <f>IF('Kontroll-leht'!F200="x","x","")</f>
        <v/>
      </c>
    </row>
    <row r="201" spans="1:8" ht="63.75" x14ac:dyDescent="0.25">
      <c r="A201" s="49">
        <f>'Kontroll-leht'!A201</f>
        <v>185</v>
      </c>
      <c r="B201" s="49" t="str">
        <f>'Kontroll-leht'!B201</f>
        <v>ISRE(EE)2400-89</v>
      </c>
      <c r="C201" s="50" t="str">
        <f>'Kontroll-leht'!C201</f>
        <v>Praktiseerija peab lisama pealkirjaga „Asjaolu rõhutamine“ või muu asjakohase pealkirjaga asjaolu rõhutava lõigu vahetult pärast lõiku, mis sisaldab praktiseerija kokkuvõtet finantsaruannete kohta.</v>
      </c>
      <c r="D201" s="51" t="str">
        <f>IF('Kontroll-leht'!H201='Kontroll-leht'!$K$1,"",'Kontroll-leht'!H201)</f>
        <v/>
      </c>
      <c r="E201" s="51" t="str">
        <f>IF('Kontroll-leht'!I201='Kontroll-leht'!$K$1,"",'Kontroll-leht'!I201)</f>
        <v/>
      </c>
      <c r="F201" s="52" t="str">
        <f t="shared" si="4"/>
        <v/>
      </c>
      <c r="G201" s="52" t="str">
        <f>IF('Kontroll-leht'!E201="x","x","")</f>
        <v/>
      </c>
      <c r="H201" s="52" t="str">
        <f>IF('Kontroll-leht'!F201="x","x","")</f>
        <v/>
      </c>
    </row>
    <row r="202" spans="1:8" ht="127.5" x14ac:dyDescent="0.25">
      <c r="A202" s="49">
        <f>'Kontroll-leht'!A202</f>
        <v>186</v>
      </c>
      <c r="B202" s="49" t="str">
        <f>'Kontroll-leht'!B202</f>
        <v>ISRE(EE)2400-90</v>
      </c>
      <c r="C202" s="50" t="str">
        <f>'Kontroll-leht'!C202</f>
        <v>Kui praktiseerija peab vajalikuks edastada info asjaolu kohta, mida ei ole finantsaruannetes kajastatud ja mis on praktiseerija otsustuse kohaselt asjassepuutuv, et kasutajad saaksid ülevaatusest, praktiseerija kohustustest või praktiseerija aruandest aru, ja kui see ei ole õigusnormide kohaselt keelatud, peab praktiseerija tegema seda praktiseerija aruandes pealkirja „Muu asjaolu“ või muud asjakohast pealkirja kandvas lõigus.</v>
      </c>
      <c r="D202" s="51" t="str">
        <f>IF('Kontroll-leht'!H202='Kontroll-leht'!$K$1,"",'Kontroll-leht'!H202)</f>
        <v/>
      </c>
      <c r="E202" s="51" t="str">
        <f>IF('Kontroll-leht'!I202='Kontroll-leht'!$K$1,"",'Kontroll-leht'!I202)</f>
        <v/>
      </c>
      <c r="F202" s="52" t="str">
        <f t="shared" si="4"/>
        <v/>
      </c>
      <c r="G202" s="52" t="str">
        <f>IF('Kontroll-leht'!E202="x","x","")</f>
        <v/>
      </c>
      <c r="H202" s="52" t="str">
        <f>IF('Kontroll-leht'!F202="x","x","")</f>
        <v/>
      </c>
    </row>
    <row r="203" spans="1:8" ht="150.75" customHeight="1" x14ac:dyDescent="0.25">
      <c r="A203" s="49">
        <f>'Kontroll-leht'!A203</f>
        <v>187</v>
      </c>
      <c r="B203" s="49" t="str">
        <f>'Kontroll-leht'!B203</f>
        <v>ISRE(EE)2400-91</v>
      </c>
      <c r="C203" s="50" t="str">
        <f>'Kontroll-leht'!C203</f>
        <v>Praktiseerijalt võidakse nõuda muude aruandluskohustuste käsitlemist praktiseerija aruandes finantsaruannete kohta, mis lisanduvad praktiseerija käesoleva ISRE kohasele kohustusele anda finantsaruannete kohta aru. Sellisel juhul peab praktiseerija käsitlema neid muid aruandluskohustusi praktiseerija aruande eraldi osas pealkirja „Aruanne muude õigus- ja regulatiivsete nõuete kohta“ all või muu selle osa sisule asjakohase pealkirja all pärast aruande osa, mis kannab pealkirja „Aruanne finantsaruannete kohta“.</v>
      </c>
      <c r="D203" s="51" t="str">
        <f>IF('Kontroll-leht'!H203='Kontroll-leht'!$K$1,"",'Kontroll-leht'!H203)</f>
        <v/>
      </c>
      <c r="E203" s="51" t="str">
        <f>IF('Kontroll-leht'!I203='Kontroll-leht'!$K$1,"",'Kontroll-leht'!I203)</f>
        <v/>
      </c>
      <c r="F203" s="52" t="str">
        <f t="shared" si="4"/>
        <v/>
      </c>
      <c r="G203" s="52" t="str">
        <f>IF('Kontroll-leht'!E203="x","x","")</f>
        <v/>
      </c>
      <c r="H203" s="52" t="str">
        <f>IF('Kontroll-leht'!F203="x","x","")</f>
        <v/>
      </c>
    </row>
    <row r="204" spans="1:8" ht="66" customHeight="1" x14ac:dyDescent="0.25">
      <c r="A204" s="49">
        <f>'Kontroll-leht'!A204</f>
        <v>188</v>
      </c>
      <c r="B204" s="49" t="str">
        <f>'Kontroll-leht'!B204</f>
        <v>ISRE(EE)2400-92</v>
      </c>
      <c r="C204" s="50" t="str">
        <f>'Kontroll-leht'!C204</f>
        <v>Praktiseerija aruande kuupäev ei tohi olla varasem, kui on kuupäev, mil praktiseerija hankis piisava asjakohase tõendusmaterjali, mis on aluseks praktiseerija kokkuvõttele finantsaruannete kohta, sealhulgas saavutas rahulolu alljärgneva suhtes:</v>
      </c>
      <c r="D204" s="51" t="str">
        <f>IF('Kontroll-leht'!H204='Kontroll-leht'!$K$1,"",'Kontroll-leht'!H204)</f>
        <v/>
      </c>
      <c r="E204" s="51" t="str">
        <f>IF('Kontroll-leht'!I204='Kontroll-leht'!$K$1,"",'Kontroll-leht'!I204)</f>
        <v/>
      </c>
      <c r="F204" s="52" t="str">
        <f t="shared" si="4"/>
        <v/>
      </c>
      <c r="G204" s="52" t="str">
        <f>IF('Kontroll-leht'!E204="x","x","")</f>
        <v/>
      </c>
      <c r="H204" s="52" t="str">
        <f>IF('Kontroll-leht'!F204="x","x","")</f>
        <v/>
      </c>
    </row>
    <row r="205" spans="1:8" ht="63.75" x14ac:dyDescent="0.25">
      <c r="A205" s="49">
        <f>'Kontroll-leht'!A205</f>
        <v>189</v>
      </c>
      <c r="B205" s="49" t="s">
        <v>225</v>
      </c>
      <c r="C205" s="50" t="str">
        <f>'Kontroll-leht'!C205</f>
        <v>(a) kõik aruanded, mis hõlmavad finantsaruandeid vastavalt rakendatavale finantsaruandluse raamistikule, sealhulgas nendega seotud lisad (kui see on asjakohane), on koostatud ja</v>
      </c>
      <c r="D205" s="51" t="str">
        <f>IF('Kontroll-leht'!H205='Kontroll-leht'!$K$1,"",'Kontroll-leht'!H205)</f>
        <v/>
      </c>
      <c r="E205" s="51" t="str">
        <f>IF('Kontroll-leht'!I205='Kontroll-leht'!$K$1,"",'Kontroll-leht'!I205)</f>
        <v/>
      </c>
      <c r="F205" s="52" t="str">
        <f t="shared" si="4"/>
        <v/>
      </c>
      <c r="G205" s="52" t="str">
        <f>IF('Kontroll-leht'!E205="x","x","")</f>
        <v/>
      </c>
      <c r="H205" s="52" t="str">
        <f>IF('Kontroll-leht'!F205="x","x","")</f>
        <v/>
      </c>
    </row>
    <row r="206" spans="1:8" ht="38.25" x14ac:dyDescent="0.25">
      <c r="A206" s="49">
        <f>'Kontroll-leht'!A206</f>
        <v>190</v>
      </c>
      <c r="B206" s="49" t="s">
        <v>225</v>
      </c>
      <c r="C206" s="50" t="str">
        <f>'Kontroll-leht'!C206</f>
        <v>(b) tunnustatud otsustusõigusega isikud on kinnitanud, et nad on võtnud vastutuse nende finantsaruannete eest.</v>
      </c>
      <c r="D206" s="51" t="str">
        <f>IF('Kontroll-leht'!H206='Kontroll-leht'!$K$1,"",'Kontroll-leht'!H206)</f>
        <v/>
      </c>
      <c r="E206" s="51" t="str">
        <f>IF('Kontroll-leht'!I206='Kontroll-leht'!$K$1,"",'Kontroll-leht'!I206)</f>
        <v/>
      </c>
      <c r="F206" s="52" t="str">
        <f t="shared" si="4"/>
        <v/>
      </c>
      <c r="G206" s="52" t="str">
        <f>IF('Kontroll-leht'!E206="x","x","")</f>
        <v/>
      </c>
      <c r="H206" s="52" t="str">
        <f>IF('Kontroll-leht'!F206="x","x","")</f>
        <v/>
      </c>
    </row>
    <row r="207" spans="1:8" x14ac:dyDescent="0.25">
      <c r="A207" s="53"/>
      <c r="B207" s="53" t="str">
        <f>'Kontroll-leht'!B207</f>
        <v>Dokumentatsioon</v>
      </c>
      <c r="C207" s="54"/>
      <c r="D207" s="55"/>
      <c r="E207" s="55"/>
      <c r="F207" s="52"/>
      <c r="G207" s="52" t="str">
        <f>IF('Kontroll-leht'!E207="x","x","")</f>
        <v/>
      </c>
      <c r="H207" s="52" t="str">
        <f>IF('Kontroll-leht'!F207="x","x","")</f>
        <v/>
      </c>
    </row>
    <row r="208" spans="1:8" ht="140.25" x14ac:dyDescent="0.25">
      <c r="A208" s="49">
        <f>'Kontroll-leht'!A208</f>
        <v>191</v>
      </c>
      <c r="B208" s="49" t="str">
        <f>'Kontroll-leht'!B208</f>
        <v>ISRE(EE)2400-93</v>
      </c>
      <c r="C208" s="50" t="str">
        <f>'Kontroll-leht'!C208</f>
        <v>Ülevaatuse dokumentatsiooni koostamine annab tõendusmaterjali selle kohta, et ülevaatus viidi läbi kooskõlas käesoleva ISRE-ga ning õigus- ja regulatiivsete nõuetega (kui see on asjassepuutuv), ning tagab praktiseerija aruande aluse piisava ja asjakohase kajastamise. Praktiseerija peab dokumenteerima järgmised töövõtu aspektid aegsasti ja piisaval määral, et võimaldada kogenud praktiseerijal, kes ei ole selle töövõtuga varem seotud, saada aru alljärgnevast:</v>
      </c>
      <c r="D208" s="51" t="str">
        <f>IF('Kontroll-leht'!H208='Kontroll-leht'!$K$1,"",'Kontroll-leht'!H208)</f>
        <v/>
      </c>
      <c r="E208" s="51" t="str">
        <f>IF('Kontroll-leht'!I208='Kontroll-leht'!$K$1,"",'Kontroll-leht'!I208)</f>
        <v/>
      </c>
      <c r="F208" s="52" t="str">
        <f>IF(G208="x","x",IF(H208="x","x",""))</f>
        <v/>
      </c>
      <c r="G208" s="52" t="str">
        <f>IF('Kontroll-leht'!E208="x","x","")</f>
        <v/>
      </c>
      <c r="H208" s="52" t="str">
        <f>IF('Kontroll-leht'!F208="x","x","")</f>
        <v/>
      </c>
    </row>
    <row r="209" spans="1:8" ht="38.25" x14ac:dyDescent="0.25">
      <c r="A209" s="49">
        <f>'Kontroll-leht'!A209</f>
        <v>192</v>
      </c>
      <c r="B209" s="49" t="s">
        <v>229</v>
      </c>
      <c r="C209" s="50" t="str">
        <f>'Kontroll-leht'!C209</f>
        <v>(a) käesoleva ISRE ning kohaldatavate õigus- ja regulatiivsete nõuete järgimiseks läbiviidud protseduuride olemus, ajastus ja ulatus;</v>
      </c>
      <c r="D209" s="51" t="str">
        <f>IF('Kontroll-leht'!H209='Kontroll-leht'!$K$1,"",'Kontroll-leht'!H209)</f>
        <v/>
      </c>
      <c r="E209" s="51" t="str">
        <f>IF('Kontroll-leht'!I209='Kontroll-leht'!$K$1,"",'Kontroll-leht'!I209)</f>
        <v/>
      </c>
      <c r="F209" s="52" t="str">
        <f t="shared" ref="F209:F216" si="5">IF(G209="x","x",IF(H209="x","x",""))</f>
        <v/>
      </c>
      <c r="G209" s="52" t="str">
        <f>IF('Kontroll-leht'!E209="x","x","")</f>
        <v/>
      </c>
      <c r="H209" s="52" t="str">
        <f>IF('Kontroll-leht'!F209="x","x","")</f>
        <v/>
      </c>
    </row>
    <row r="210" spans="1:8" ht="38.25" x14ac:dyDescent="0.25">
      <c r="A210" s="49">
        <f>'Kontroll-leht'!A210</f>
        <v>193</v>
      </c>
      <c r="B210" s="49" t="s">
        <v>229</v>
      </c>
      <c r="C210" s="50" t="str">
        <f>'Kontroll-leht'!C210</f>
        <v>(b) protseduuride kaudu saadud tulemused ja nende tulemuste põhjal tehtud praktiseerija kokkuvõtted ja</v>
      </c>
      <c r="D210" s="51" t="str">
        <f>IF('Kontroll-leht'!H210='Kontroll-leht'!$K$1,"",'Kontroll-leht'!H210)</f>
        <v/>
      </c>
      <c r="E210" s="51" t="str">
        <f>IF('Kontroll-leht'!I210='Kontroll-leht'!$K$1,"",'Kontroll-leht'!I210)</f>
        <v/>
      </c>
      <c r="F210" s="52" t="str">
        <f t="shared" si="5"/>
        <v/>
      </c>
      <c r="G210" s="52" t="str">
        <f>IF('Kontroll-leht'!E210="x","x","")</f>
        <v/>
      </c>
      <c r="H210" s="52" t="str">
        <f>IF('Kontroll-leht'!F210="x","x","")</f>
        <v/>
      </c>
    </row>
    <row r="211" spans="1:8" ht="51" x14ac:dyDescent="0.25">
      <c r="A211" s="49">
        <f>'Kontroll-leht'!A211</f>
        <v>194</v>
      </c>
      <c r="B211" s="49" t="s">
        <v>229</v>
      </c>
      <c r="C211" s="50" t="str">
        <f>'Kontroll-leht'!C211</f>
        <v>(c) töövõtu ajal esilekerkinud märkimisväärsed asjaolud, nende kohta tehtud praktiseerija kokkuvõtted ja märkimisväärsed kutsealased otsustused, mis kokkuvõteteni jõudmiseks tehti.</v>
      </c>
      <c r="D211" s="51" t="str">
        <f>IF('Kontroll-leht'!H211='Kontroll-leht'!$K$1,"",'Kontroll-leht'!H211)</f>
        <v/>
      </c>
      <c r="E211" s="51" t="str">
        <f>IF('Kontroll-leht'!I211='Kontroll-leht'!$K$1,"",'Kontroll-leht'!I211)</f>
        <v/>
      </c>
      <c r="F211" s="52" t="str">
        <f t="shared" si="5"/>
        <v/>
      </c>
      <c r="G211" s="52" t="str">
        <f>IF('Kontroll-leht'!E211="x","x","")</f>
        <v/>
      </c>
      <c r="H211" s="52" t="str">
        <f>IF('Kontroll-leht'!F211="x","x","")</f>
        <v/>
      </c>
    </row>
    <row r="212" spans="1:8" ht="38.25" x14ac:dyDescent="0.25">
      <c r="A212" s="49">
        <f>'Kontroll-leht'!A212</f>
        <v>195</v>
      </c>
      <c r="B212" s="49" t="str">
        <f>'Kontroll-leht'!B212</f>
        <v>ISRE(EE)2400-94</v>
      </c>
      <c r="C212" s="50" t="str">
        <f>'Kontroll-leht'!C212</f>
        <v>Praktiseerija peab käesoleva ISRE nõuete kohaselt läbiviidud protseduuride olemust, ajastust ja ulatust dokumenteerides kajastama alljärgnevat:</v>
      </c>
      <c r="D212" s="51" t="str">
        <f>IF('Kontroll-leht'!H212='Kontroll-leht'!$K$1,"",'Kontroll-leht'!H212)</f>
        <v/>
      </c>
      <c r="E212" s="51" t="str">
        <f>IF('Kontroll-leht'!I212='Kontroll-leht'!$K$1,"",'Kontroll-leht'!I212)</f>
        <v/>
      </c>
      <c r="F212" s="52" t="str">
        <f t="shared" si="5"/>
        <v/>
      </c>
      <c r="G212" s="52" t="str">
        <f>IF('Kontroll-leht'!E212="x","x","")</f>
        <v/>
      </c>
      <c r="H212" s="52" t="str">
        <f>IF('Kontroll-leht'!F212="x","x","")</f>
        <v/>
      </c>
    </row>
    <row r="213" spans="1:8" ht="25.5" x14ac:dyDescent="0.25">
      <c r="A213" s="49">
        <f>'Kontroll-leht'!A213</f>
        <v>196</v>
      </c>
      <c r="B213" s="49" t="s">
        <v>233</v>
      </c>
      <c r="C213" s="50" t="str">
        <f>'Kontroll-leht'!C213</f>
        <v>(a) kes teostas töö ning selle töö lõpuleviimise kuupäev ja</v>
      </c>
      <c r="D213" s="51" t="str">
        <f>IF('Kontroll-leht'!H213='Kontroll-leht'!$K$1,"",'Kontroll-leht'!H213)</f>
        <v/>
      </c>
      <c r="E213" s="51" t="str">
        <f>IF('Kontroll-leht'!I213='Kontroll-leht'!$K$1,"",'Kontroll-leht'!I213)</f>
        <v/>
      </c>
      <c r="F213" s="52" t="str">
        <f t="shared" si="5"/>
        <v/>
      </c>
      <c r="G213" s="52" t="str">
        <f>IF('Kontroll-leht'!E213="x","x","")</f>
        <v/>
      </c>
      <c r="H213" s="52" t="str">
        <f>IF('Kontroll-leht'!F213="x","x","")</f>
        <v/>
      </c>
    </row>
    <row r="214" spans="1:8" ht="38.25" x14ac:dyDescent="0.25">
      <c r="A214" s="49">
        <f>'Kontroll-leht'!A214</f>
        <v>197</v>
      </c>
      <c r="B214" s="49" t="s">
        <v>233</v>
      </c>
      <c r="C214" s="50" t="str">
        <f>'Kontroll-leht'!C214</f>
        <v>(b) kes tehtud töö töövõtu kvaliteedikontrolli eesmärgil üle vaatas ning ülevaatuse kuupäev ja ulatus.</v>
      </c>
      <c r="D214" s="51" t="str">
        <f>IF('Kontroll-leht'!H214='Kontroll-leht'!$K$1,"",'Kontroll-leht'!H214)</f>
        <v/>
      </c>
      <c r="E214" s="51" t="str">
        <f>IF('Kontroll-leht'!I214='Kontroll-leht'!$K$1,"",'Kontroll-leht'!I214)</f>
        <v/>
      </c>
      <c r="F214" s="52" t="str">
        <f t="shared" si="5"/>
        <v/>
      </c>
      <c r="G214" s="52" t="str">
        <f>IF('Kontroll-leht'!E214="x","x","")</f>
        <v/>
      </c>
      <c r="H214" s="52" t="str">
        <f>IF('Kontroll-leht'!F214="x","x","")</f>
        <v/>
      </c>
    </row>
    <row r="215" spans="1:8" ht="89.25" x14ac:dyDescent="0.25">
      <c r="A215" s="49">
        <f>'Kontroll-leht'!A215</f>
        <v>198</v>
      </c>
      <c r="B215" s="49" t="str">
        <f>'Kontroll-leht'!B215</f>
        <v>ISRE(EE)2400-95</v>
      </c>
      <c r="C215" s="50" t="str">
        <f>'Kontroll-leht'!C215</f>
        <v>Praktiseerija peab dokumenteerima ka juhtkonnaga, valitsemisülesandega isikutega ja teiste isikutega peetud arutelud, mis on töövõtu käigus esilekerkinud märkimisväärsete asjaolude ülevaatuse läbiviimise seisukohast asjassepuutuvad, sealhulgas nende asjaolude olemus.</v>
      </c>
      <c r="D215" s="51" t="str">
        <f>IF('Kontroll-leht'!H215='Kontroll-leht'!$K$1,"",'Kontroll-leht'!H215)</f>
        <v/>
      </c>
      <c r="E215" s="51" t="str">
        <f>IF('Kontroll-leht'!I215='Kontroll-leht'!$K$1,"",'Kontroll-leht'!I215)</f>
        <v/>
      </c>
      <c r="F215" s="52" t="str">
        <f t="shared" si="5"/>
        <v/>
      </c>
      <c r="G215" s="52" t="str">
        <f>IF('Kontroll-leht'!E215="x","x","")</f>
        <v/>
      </c>
      <c r="H215" s="52" t="str">
        <f>IF('Kontroll-leht'!F215="x","x","")</f>
        <v/>
      </c>
    </row>
    <row r="216" spans="1:8" ht="76.5" x14ac:dyDescent="0.25">
      <c r="A216" s="49">
        <f>'Kontroll-leht'!A216</f>
        <v>199</v>
      </c>
      <c r="B216" s="49" t="str">
        <f>'Kontroll-leht'!B216</f>
        <v>ISRE(EE)2400-96</v>
      </c>
      <c r="C216" s="50" t="str">
        <f>'Kontroll-leht'!C216</f>
        <v>Kui praktiseerija tuvastas töövõtu käigus informatsiooni, mis lahkneb praktiseerija tähelepanekutest finantsaruandeid mõjutavate märkimisväärsete asjaolude kohta, peab praktiseerija dokumenteerima, kuidas lahknevust käsitleti.</v>
      </c>
      <c r="D216" s="51" t="str">
        <f>IF('Kontroll-leht'!H216='Kontroll-leht'!$K$1,"",'Kontroll-leht'!H216)</f>
        <v/>
      </c>
      <c r="E216" s="51" t="str">
        <f>IF('Kontroll-leht'!I216='Kontroll-leht'!$K$1,"",'Kontroll-leht'!I216)</f>
        <v/>
      </c>
      <c r="F216" s="52" t="str">
        <f t="shared" si="5"/>
        <v/>
      </c>
      <c r="G216" s="52" t="str">
        <f>IF('Kontroll-leht'!E216="x","x","")</f>
        <v/>
      </c>
      <c r="H216" s="52" t="str">
        <f>IF('Kontroll-leht'!F216="x","x","")</f>
        <v/>
      </c>
    </row>
    <row r="217" spans="1:8" x14ac:dyDescent="0.25">
      <c r="A217" s="53"/>
      <c r="B217" s="53" t="str">
        <f>'Kontroll-leht'!B217</f>
        <v>Kokkuvõte</v>
      </c>
      <c r="C217" s="54"/>
      <c r="D217" s="55"/>
      <c r="E217" s="55"/>
      <c r="F217" s="52"/>
      <c r="G217" s="52" t="str">
        <f>IF('Kontroll-leht'!E217="x","x","")</f>
        <v/>
      </c>
      <c r="H217" s="52" t="str">
        <f>IF('Kontroll-leht'!F217="x","x","")</f>
        <v/>
      </c>
    </row>
    <row r="218" spans="1:8" ht="168" customHeight="1" x14ac:dyDescent="0.25">
      <c r="A218" s="49">
        <f>'Kontroll-leht'!A218</f>
        <v>200</v>
      </c>
      <c r="B218" s="49" t="str">
        <f>'Kontroll-leht'!B218</f>
        <v>ISRE(EE)2400-14</v>
      </c>
      <c r="C218" s="50" t="str">
        <f>'Kontroll-leht'!C218</f>
        <v>Täidetud on praktiseerija eesmärk (a) saada piiratud kindlus, eelkõige järelepäringute ja analüütiliste protseduuride kaudu, selle suhtes, kas finantsaruanded tervikuna on oluliste väärkajastamisteta; see võimaldab praktiseerijal avaldada kokkuvõtte selle kohta, kas praktiseerija on täheldanud midagi, mis annab talle alust uskuda, et finantsaruandeid ei ole kõigis olulistes osades koostatud kooskõlas rakendatava finantsaruandluse raamistikuga, ja (b) koostada finantsaruannete kui terviku kohta aruanne ja edastada infot, nagu on käesoleva ISRE kohaselt nõutud.</v>
      </c>
      <c r="D218" s="51" t="str">
        <f>IF('Kontroll-leht'!H218='Kontroll-leht'!$K$1,"",'Kontroll-leht'!H218)</f>
        <v/>
      </c>
      <c r="E218" s="51" t="str">
        <f>IF('Kontroll-leht'!I218='Kontroll-leht'!$K$1,"",'Kontroll-leht'!I218)</f>
        <v/>
      </c>
      <c r="F218" s="52" t="str">
        <f>IF(G218="x","x",IF(H218="x","x",""))</f>
        <v/>
      </c>
      <c r="G218" s="52" t="str">
        <f>IF('Kontroll-leht'!E218="x","x","")</f>
        <v/>
      </c>
      <c r="H218" s="52" t="str">
        <f>IF('Kontroll-leht'!F218="x","x","")</f>
        <v/>
      </c>
    </row>
  </sheetData>
  <autoFilter ref="A4:H218" xr:uid="{00000000-0009-0000-0000-000003000000}"/>
  <mergeCells count="1">
    <mergeCell ref="A2:D2"/>
  </mergeCells>
  <conditionalFormatting sqref="A1">
    <cfRule type="expression" dxfId="0" priority="1">
      <formula>#REF!=A1</formula>
    </cfRule>
  </conditionalFormatting>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18"/>
  <sheetViews>
    <sheetView zoomScale="90" zoomScaleNormal="90" workbookViewId="0">
      <selection activeCell="A2" sqref="A2"/>
    </sheetView>
  </sheetViews>
  <sheetFormatPr defaultRowHeight="15" x14ac:dyDescent="0.25"/>
  <cols>
    <col min="1" max="1" width="4.140625" customWidth="1"/>
    <col min="2" max="2" width="28.85546875" customWidth="1"/>
    <col min="3" max="3" width="73" customWidth="1"/>
    <col min="8" max="8" width="19.5703125" customWidth="1"/>
  </cols>
  <sheetData>
    <row r="2" spans="2:4" ht="18.75" x14ac:dyDescent="0.3">
      <c r="B2" s="59" t="s">
        <v>298</v>
      </c>
    </row>
    <row r="4" spans="2:4" x14ac:dyDescent="0.25">
      <c r="B4" s="58" t="s">
        <v>297</v>
      </c>
    </row>
    <row r="6" spans="2:4" x14ac:dyDescent="0.25">
      <c r="B6" s="57" t="s">
        <v>296</v>
      </c>
    </row>
    <row r="7" spans="2:4" x14ac:dyDescent="0.25">
      <c r="B7" t="s">
        <v>295</v>
      </c>
      <c r="C7" t="s">
        <v>294</v>
      </c>
    </row>
    <row r="8" spans="2:4" x14ac:dyDescent="0.25">
      <c r="B8" t="s">
        <v>293</v>
      </c>
      <c r="C8" t="s">
        <v>292</v>
      </c>
    </row>
    <row r="9" spans="2:4" x14ac:dyDescent="0.25">
      <c r="B9" t="s">
        <v>2</v>
      </c>
      <c r="C9" t="s">
        <v>291</v>
      </c>
    </row>
    <row r="10" spans="2:4" x14ac:dyDescent="0.25">
      <c r="B10" t="s">
        <v>290</v>
      </c>
      <c r="C10" t="s">
        <v>289</v>
      </c>
    </row>
    <row r="12" spans="2:4" x14ac:dyDescent="0.25">
      <c r="B12" t="s">
        <v>288</v>
      </c>
    </row>
    <row r="13" spans="2:4" x14ac:dyDescent="0.25">
      <c r="B13" t="s">
        <v>287</v>
      </c>
      <c r="D13" s="56"/>
    </row>
    <row r="14" spans="2:4" x14ac:dyDescent="0.25">
      <c r="B14" t="s">
        <v>286</v>
      </c>
    </row>
    <row r="16" spans="2:4" x14ac:dyDescent="0.25">
      <c r="B16" s="116" t="s">
        <v>285</v>
      </c>
      <c r="C16" s="117"/>
    </row>
    <row r="18" spans="2:3" ht="68.25" customHeight="1" x14ac:dyDescent="0.25">
      <c r="B18" s="118" t="s">
        <v>284</v>
      </c>
      <c r="C18" s="111"/>
    </row>
  </sheetData>
  <mergeCells count="2">
    <mergeCell ref="B16:C16"/>
    <mergeCell ref="B18:C1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E4C260CFB1252240A9DE2C2AC3A53D3E" ma:contentTypeVersion="0" ma:contentTypeDescription="Loo uus dokument" ma:contentTypeScope="" ma:versionID="46bf9e6885faf752b432229012d7a88b">
  <xsd:schema xmlns:xsd="http://www.w3.org/2001/XMLSchema" xmlns:xs="http://www.w3.org/2001/XMLSchema" xmlns:p="http://schemas.microsoft.com/office/2006/metadata/properties" targetNamespace="http://schemas.microsoft.com/office/2006/metadata/properties" ma:root="true" ma:fieldsID="14a46fc3e594b771f5d822278c70fe8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utüüp"/>
        <xsd:element ref="dc:title" minOccurs="0" maxOccurs="1" ma:index="4"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1D86EA-BEEE-4518-896B-87CB0C067E2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841B3FB-9CBF-486C-9643-4567B763B359}">
  <ds:schemaRefs>
    <ds:schemaRef ds:uri="http://schemas.microsoft.com/sharepoint/v3/contenttype/forms"/>
  </ds:schemaRefs>
</ds:datastoreItem>
</file>

<file path=customXml/itemProps3.xml><?xml version="1.0" encoding="utf-8"?>
<ds:datastoreItem xmlns:ds="http://schemas.openxmlformats.org/officeDocument/2006/customXml" ds:itemID="{9C60F4AE-00F3-4D7E-8D0F-907ADF6115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Üldinfo</vt:lpstr>
      <vt:lpstr>Kontroll-leht</vt:lpstr>
      <vt:lpstr>Kokkuvõte</vt:lpstr>
      <vt:lpstr>Tähelepanekute koond</vt:lpstr>
      <vt:lpstr>Juhend</vt:lpstr>
      <vt:lpstr>'Kontroll-leht'!Print_Titles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Juri Pervjakov</dc:creator>
  <cp:lastModifiedBy>Krista Rosenberg</cp:lastModifiedBy>
  <cp:lastPrinted>2014-06-06T15:56:30Z</cp:lastPrinted>
  <dcterms:created xsi:type="dcterms:W3CDTF">2010-10-07T07:55:31Z</dcterms:created>
  <dcterms:modified xsi:type="dcterms:W3CDTF">2023-08-23T18:20:55Z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0x010100E4C260CFB1252240A9DE2C2AC3A53D3E</vt:lpwstr>
  </property>
</Properties>
</file>