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idmitt\Desktop\Toetused 2025\Spordikohtunike toetus 2025\"/>
    </mc:Choice>
  </mc:AlternateContent>
  <xr:revisionPtr revIDLastSave="0" documentId="13_ncr:1_{8E9F4771-D653-46BF-B324-2B72D923F5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ordikohtunikud_2025" sheetId="1" r:id="rId1"/>
    <sheet name="Leht2" sheetId="2" r:id="rId2"/>
    <sheet name="Leh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1" l="1"/>
  <c r="B49" i="1"/>
  <c r="D41" i="1" l="1"/>
  <c r="E41" i="1" s="1"/>
  <c r="D40" i="1"/>
  <c r="E40" i="1" s="1"/>
  <c r="D2" i="1"/>
  <c r="E2" i="1" s="1"/>
  <c r="D14" i="1"/>
  <c r="E14" i="1" s="1"/>
  <c r="D24" i="1"/>
  <c r="E24" i="1" s="1"/>
  <c r="D25" i="1"/>
  <c r="E25" i="1" s="1"/>
  <c r="D3" i="1"/>
  <c r="E3" i="1" s="1"/>
  <c r="D12" i="1"/>
  <c r="E12" i="1" s="1"/>
  <c r="D20" i="1"/>
  <c r="E20" i="1" s="1"/>
  <c r="D6" i="1"/>
  <c r="E6" i="1" s="1"/>
  <c r="D22" i="1"/>
  <c r="E22" i="1" s="1"/>
  <c r="D19" i="1"/>
  <c r="E19" i="1" s="1"/>
  <c r="D15" i="1"/>
  <c r="E15" i="1" s="1"/>
  <c r="D11" i="1"/>
  <c r="E11" i="1" s="1"/>
  <c r="D4" i="1"/>
  <c r="E4" i="1" s="1"/>
  <c r="D13" i="1"/>
  <c r="E13" i="1" s="1"/>
  <c r="D21" i="1"/>
  <c r="E21" i="1" s="1"/>
  <c r="D16" i="1"/>
  <c r="E16" i="1" s="1"/>
  <c r="D8" i="1"/>
  <c r="E8" i="1" s="1"/>
  <c r="D9" i="1"/>
  <c r="E9" i="1" s="1"/>
  <c r="D10" i="1"/>
  <c r="E10" i="1" s="1"/>
  <c r="D5" i="1"/>
  <c r="E5" i="1" s="1"/>
  <c r="D27" i="1"/>
  <c r="E27" i="1" s="1"/>
  <c r="D7" i="1"/>
  <c r="E7" i="1" s="1"/>
  <c r="D17" i="1"/>
  <c r="E17" i="1" s="1"/>
  <c r="D23" i="1"/>
  <c r="E23" i="1" s="1"/>
  <c r="D18" i="1"/>
  <c r="E18" i="1" s="1"/>
  <c r="D37" i="1"/>
  <c r="E37" i="1" s="1"/>
  <c r="D26" i="1"/>
  <c r="E26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38" i="1"/>
  <c r="E38" i="1" s="1"/>
  <c r="D36" i="1"/>
  <c r="E36" i="1" s="1"/>
  <c r="D34" i="1"/>
  <c r="D33" i="1"/>
  <c r="D32" i="1"/>
  <c r="D31" i="1"/>
  <c r="E31" i="1" s="1"/>
  <c r="D30" i="1"/>
  <c r="E30" i="1" s="1"/>
  <c r="D29" i="1"/>
  <c r="E29" i="1" s="1"/>
  <c r="D39" i="1"/>
  <c r="E39" i="1" s="1"/>
  <c r="E33" i="1" l="1"/>
  <c r="E32" i="1"/>
  <c r="E34" i="1"/>
  <c r="D49" i="1"/>
  <c r="E49" i="1" l="1"/>
</calcChain>
</file>

<file path=xl/sharedStrings.xml><?xml version="1.0" encoding="utf-8"?>
<sst xmlns="http://schemas.openxmlformats.org/spreadsheetml/2006/main" count="50" uniqueCount="50">
  <si>
    <t>Alaliit</t>
  </si>
  <si>
    <t>Osakaal</t>
  </si>
  <si>
    <t>Eesti Tõstespordiliit</t>
  </si>
  <si>
    <t xml:space="preserve">Eesti Uisuliit </t>
  </si>
  <si>
    <t>Eesti Aerutamisföderatsioon</t>
  </si>
  <si>
    <t xml:space="preserve">Eesti Golfi Liit </t>
  </si>
  <si>
    <t>Eesti Jahtklubide Liit</t>
  </si>
  <si>
    <t xml:space="preserve">Eesti Jalgratturite Liit </t>
  </si>
  <si>
    <t xml:space="preserve">Eesti Judoliit </t>
  </si>
  <si>
    <t xml:space="preserve">Eesti Karate Föderatsioon </t>
  </si>
  <si>
    <t xml:space="preserve">Eesti Kergejõustikuliit </t>
  </si>
  <si>
    <t>Eesti Laskesuusatamise Föderatsioon</t>
  </si>
  <si>
    <t xml:space="preserve">Eesti Lauatenniseliit </t>
  </si>
  <si>
    <t>Eesti Laskurliit</t>
  </si>
  <si>
    <t xml:space="preserve">Eesti Maadlusliit </t>
  </si>
  <si>
    <t xml:space="preserve">Eesti Ratsaspordi liit </t>
  </si>
  <si>
    <t xml:space="preserve">Eesti Sulgpalliliit </t>
  </si>
  <si>
    <t>Eesti Suusaliit</t>
  </si>
  <si>
    <t xml:space="preserve">Eesti Sõudeliit </t>
  </si>
  <si>
    <t xml:space="preserve">Eesti Ujumisliit </t>
  </si>
  <si>
    <t>Eesti Vehklemisliit</t>
  </si>
  <si>
    <t xml:space="preserve">Eesti Vibuliit </t>
  </si>
  <si>
    <t xml:space="preserve">MTÜ Eesti Tennise Liit </t>
  </si>
  <si>
    <t>MTÜ Eesti Võimlemisliit</t>
  </si>
  <si>
    <t xml:space="preserve">Eesti Jalgpalli Liit </t>
  </si>
  <si>
    <t xml:space="preserve">Eesti Korvpalliliit </t>
  </si>
  <si>
    <t xml:space="preserve">Eesti Käsipalliliit </t>
  </si>
  <si>
    <t xml:space="preserve">Eesti Võrkpalli Liit </t>
  </si>
  <si>
    <t xml:space="preserve">MTÜ Eesti Jäähokiliit </t>
  </si>
  <si>
    <t>Eesti Allveeliit</t>
  </si>
  <si>
    <t>Eesti Jõutõsteliit</t>
  </si>
  <si>
    <t>Eesti Maleliit</t>
  </si>
  <si>
    <t xml:space="preserve">Eesti Muay Thai Föderatsioon </t>
  </si>
  <si>
    <t xml:space="preserve">Eesti Orienteerumisliit </t>
  </si>
  <si>
    <t xml:space="preserve">Eesti Piljardiliit </t>
  </si>
  <si>
    <t>Eesti Taekwondo Liit</t>
  </si>
  <si>
    <t>Eesti Tehnika- ja Spordiliit</t>
  </si>
  <si>
    <t xml:space="preserve">Eesti Veemoto Liit </t>
  </si>
  <si>
    <t>Eesti Sumoliit</t>
  </si>
  <si>
    <t>Eesti Rulluisuliit</t>
  </si>
  <si>
    <t>Eesti Cheerleadingu Liit</t>
  </si>
  <si>
    <t>MTÜ Eesti Curlingu Liit</t>
  </si>
  <si>
    <t xml:space="preserve">Eesti Taekwondo Föderatsioon </t>
  </si>
  <si>
    <t>Eesti Ronimisliit</t>
  </si>
  <si>
    <t>Eesti Mootorrattaspordi Föderatsioon</t>
  </si>
  <si>
    <t>Kohtunike kulud ilma maksudeta 2022 (VK aladel 2021/22 hooaeg) - ARVESTATAKSE 2025 TOETUSE PUHUL</t>
  </si>
  <si>
    <t>2025 kohtunike toetus</t>
  </si>
  <si>
    <t>Kohtunike kulud ilma maksudeta 2024 (VK aladel 2023/24 hooaeg)</t>
  </si>
  <si>
    <t xml:space="preserve">Eesti Saalihoki Liit </t>
  </si>
  <si>
    <t>Eesti Poksiliit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</si>
</sst>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"/>
  </numFmts>
  <fonts count="2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u/>
      <sz val="11"/>
      <color theme="10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6" fillId="0" borderId="0"/>
    <xf numFmtId="0" fontId="5" fillId="0" borderId="0" applyNumberForma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4" fillId="0" borderId="0"/>
    <xf numFmtId="0" fontId="1" fillId="0" borderId="0"/>
    <xf numFmtId="0" fontId="3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2" fillId="32" borderId="0" applyNumberFormat="0" applyBorder="0" applyAlignment="0" applyProtection="0"/>
  </cellStyleXfs>
  <cellXfs count="23">
    <xf numFmtId="0" fontId="0" fillId="0" borderId="0" xfId="0"/>
    <xf numFmtId="3" fontId="0" fillId="33" borderId="10" xfId="0" applyNumberFormat="1" applyFill="1" applyBorder="1"/>
    <xf numFmtId="0" fontId="0" fillId="33" borderId="10" xfId="0" applyFill="1" applyBorder="1" applyAlignment="1">
      <alignment horizontal="left"/>
    </xf>
    <xf numFmtId="3" fontId="2" fillId="0" borderId="0" xfId="0" applyNumberFormat="1" applyFont="1"/>
    <xf numFmtId="3" fontId="0" fillId="0" borderId="0" xfId="0" applyNumberFormat="1"/>
    <xf numFmtId="3" fontId="23" fillId="33" borderId="10" xfId="0" applyNumberFormat="1" applyFont="1" applyFill="1" applyBorder="1"/>
    <xf numFmtId="3" fontId="0" fillId="0" borderId="10" xfId="0" applyNumberFormat="1" applyBorder="1"/>
    <xf numFmtId="0" fontId="0" fillId="0" borderId="10" xfId="0" applyBorder="1" applyAlignment="1">
      <alignment horizontal="left"/>
    </xf>
    <xf numFmtId="164" fontId="0" fillId="0" borderId="10" xfId="0" applyNumberFormat="1" applyBorder="1"/>
    <xf numFmtId="164" fontId="0" fillId="33" borderId="10" xfId="0" applyNumberFormat="1" applyFill="1" applyBorder="1"/>
    <xf numFmtId="0" fontId="23" fillId="0" borderId="0" xfId="0" applyFont="1" applyAlignment="1">
      <alignment horizontal="right"/>
    </xf>
    <xf numFmtId="3" fontId="23" fillId="0" borderId="0" xfId="0" applyNumberFormat="1" applyFont="1" applyAlignment="1">
      <alignment horizontal="right"/>
    </xf>
    <xf numFmtId="3" fontId="0" fillId="0" borderId="10" xfId="0" applyNumberFormat="1" applyBorder="1" applyAlignment="1">
      <alignment wrapText="1"/>
    </xf>
    <xf numFmtId="0" fontId="0" fillId="0" borderId="12" xfId="0" applyBorder="1" applyAlignment="1">
      <alignment horizontal="left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164" fontId="0" fillId="0" borderId="12" xfId="0" applyNumberFormat="1" applyBorder="1"/>
    <xf numFmtId="0" fontId="2" fillId="0" borderId="11" xfId="0" applyFont="1" applyBorder="1" applyAlignment="1">
      <alignment horizontal="center" vertical="center" wrapText="1"/>
    </xf>
    <xf numFmtId="0" fontId="23" fillId="0" borderId="0" xfId="0" applyFont="1"/>
    <xf numFmtId="0" fontId="24" fillId="0" borderId="0" xfId="0" applyFont="1"/>
    <xf numFmtId="0" fontId="2" fillId="34" borderId="11" xfId="0" applyFont="1" applyFill="1" applyBorder="1" applyAlignment="1">
      <alignment horizontal="center" vertical="center" wrapText="1"/>
    </xf>
    <xf numFmtId="3" fontId="2" fillId="34" borderId="12" xfId="0" applyNumberFormat="1" applyFont="1" applyFill="1" applyBorder="1"/>
    <xf numFmtId="3" fontId="2" fillId="34" borderId="10" xfId="0" applyNumberFormat="1" applyFont="1" applyFill="1" applyBorder="1"/>
  </cellXfs>
  <cellStyles count="50">
    <cellStyle name="20% – rõhk1 2" xfId="27" xr:uid="{00000000-0005-0000-0000-000000000000}"/>
    <cellStyle name="20% – rõhk2 2" xfId="31" xr:uid="{00000000-0005-0000-0000-000001000000}"/>
    <cellStyle name="20% – rõhk3 2" xfId="35" xr:uid="{00000000-0005-0000-0000-000002000000}"/>
    <cellStyle name="20% – rõhk4 2" xfId="39" xr:uid="{00000000-0005-0000-0000-000003000000}"/>
    <cellStyle name="20% – rõhk5 2" xfId="43" xr:uid="{00000000-0005-0000-0000-000004000000}"/>
    <cellStyle name="20% – rõhk6 2" xfId="47" xr:uid="{00000000-0005-0000-0000-000005000000}"/>
    <cellStyle name="40% – rõhk1 2" xfId="28" xr:uid="{00000000-0005-0000-0000-000006000000}"/>
    <cellStyle name="40% – rõhk2 2" xfId="32" xr:uid="{00000000-0005-0000-0000-000007000000}"/>
    <cellStyle name="40% – rõhk3 2" xfId="36" xr:uid="{00000000-0005-0000-0000-000008000000}"/>
    <cellStyle name="40% – rõhk4 2" xfId="40" xr:uid="{00000000-0005-0000-0000-000009000000}"/>
    <cellStyle name="40% – rõhk5 2" xfId="44" xr:uid="{00000000-0005-0000-0000-00000A000000}"/>
    <cellStyle name="40% – rõhk6 2" xfId="48" xr:uid="{00000000-0005-0000-0000-00000B000000}"/>
    <cellStyle name="60% – rõhk1 2" xfId="29" xr:uid="{00000000-0005-0000-0000-00000C000000}"/>
    <cellStyle name="60% – rõhk2 2" xfId="33" xr:uid="{00000000-0005-0000-0000-00000D000000}"/>
    <cellStyle name="60% – rõhk3 2" xfId="37" xr:uid="{00000000-0005-0000-0000-00000E000000}"/>
    <cellStyle name="60% – rõhk4 2" xfId="41" xr:uid="{00000000-0005-0000-0000-00000F000000}"/>
    <cellStyle name="60% – rõhk5 2" xfId="45" xr:uid="{00000000-0005-0000-0000-000010000000}"/>
    <cellStyle name="60% – rõhk6 2" xfId="49" xr:uid="{00000000-0005-0000-0000-000011000000}"/>
    <cellStyle name="Arvutus 2" xfId="19" xr:uid="{00000000-0005-0000-0000-000012000000}"/>
    <cellStyle name="Halb 2" xfId="15" xr:uid="{00000000-0005-0000-0000-000013000000}"/>
    <cellStyle name="Hea 2" xfId="14" xr:uid="{00000000-0005-0000-0000-000014000000}"/>
    <cellStyle name="Hoiatuse tekst 2" xfId="22" xr:uid="{00000000-0005-0000-0000-000015000000}"/>
    <cellStyle name="Hyperlink 2" xfId="2" xr:uid="{00000000-0005-0000-0000-000016000000}"/>
    <cellStyle name="Kokku 2" xfId="25" xr:uid="{00000000-0005-0000-0000-000017000000}"/>
    <cellStyle name="Kontrolli lahtrit 2" xfId="21" xr:uid="{00000000-0005-0000-0000-000018000000}"/>
    <cellStyle name="Lingitud lahter 2" xfId="20" xr:uid="{00000000-0005-0000-0000-000019000000}"/>
    <cellStyle name="Märkus 2" xfId="23" xr:uid="{00000000-0005-0000-0000-00001A000000}"/>
    <cellStyle name="Neutraalne 2" xfId="16" xr:uid="{00000000-0005-0000-0000-00001B000000}"/>
    <cellStyle name="Normaallaad 2" xfId="1" xr:uid="{00000000-0005-0000-0000-00001D000000}"/>
    <cellStyle name="Normal" xfId="0" builtinId="0"/>
    <cellStyle name="Normal 2" xfId="3" xr:uid="{00000000-0005-0000-0000-00001E000000}"/>
    <cellStyle name="Normal 2 2" xfId="4" xr:uid="{00000000-0005-0000-0000-00001F000000}"/>
    <cellStyle name="Normal 3" xfId="5" xr:uid="{00000000-0005-0000-0000-000020000000}"/>
    <cellStyle name="Normal 3 2" xfId="6" xr:uid="{00000000-0005-0000-0000-000021000000}"/>
    <cellStyle name="Normal 4" xfId="7" xr:uid="{00000000-0005-0000-0000-000022000000}"/>
    <cellStyle name="Normal 5" xfId="8" xr:uid="{00000000-0005-0000-0000-000023000000}"/>
    <cellStyle name="Pealkiri 1 2" xfId="10" xr:uid="{00000000-0005-0000-0000-000024000000}"/>
    <cellStyle name="Pealkiri 2 2" xfId="11" xr:uid="{00000000-0005-0000-0000-000025000000}"/>
    <cellStyle name="Pealkiri 3 2" xfId="12" xr:uid="{00000000-0005-0000-0000-000026000000}"/>
    <cellStyle name="Pealkiri 4 2" xfId="13" xr:uid="{00000000-0005-0000-0000-000027000000}"/>
    <cellStyle name="Pealkiri 5" xfId="9" xr:uid="{00000000-0005-0000-0000-000028000000}"/>
    <cellStyle name="Rõhk1 2" xfId="26" xr:uid="{00000000-0005-0000-0000-000029000000}"/>
    <cellStyle name="Rõhk2 2" xfId="30" xr:uid="{00000000-0005-0000-0000-00002A000000}"/>
    <cellStyle name="Rõhk3 2" xfId="34" xr:uid="{00000000-0005-0000-0000-00002B000000}"/>
    <cellStyle name="Rõhk4 2" xfId="38" xr:uid="{00000000-0005-0000-0000-00002C000000}"/>
    <cellStyle name="Rõhk5 2" xfId="42" xr:uid="{00000000-0005-0000-0000-00002D000000}"/>
    <cellStyle name="Rõhk6 2" xfId="46" xr:uid="{00000000-0005-0000-0000-00002E000000}"/>
    <cellStyle name="Selgitav tekst 2" xfId="24" xr:uid="{00000000-0005-0000-0000-00002F000000}"/>
    <cellStyle name="Sisestus 2" xfId="17" xr:uid="{00000000-0005-0000-0000-000030000000}"/>
    <cellStyle name="Väljund 2" xfId="18" xr:uid="{00000000-0005-0000-0000-000031000000}"/>
  </cellStyles>
  <dxfs count="0"/>
  <tableStyles count="0" defaultTableStyle="TableStyleMedium2" defaultPivotStyle="PivotStyleLight16"/>
  <colors>
    <mruColors>
      <color rgb="FFEAC6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zoomScale="106" zoomScaleNormal="106" workbookViewId="0">
      <pane ySplit="1" topLeftCell="A2" activePane="bottomLeft" state="frozen"/>
      <selection pane="bottomLeft" activeCell="H40" sqref="H40"/>
    </sheetView>
  </sheetViews>
  <sheetFormatPr defaultRowHeight="15" x14ac:dyDescent="0.25"/>
  <cols>
    <col min="1" max="1" width="35.140625" customWidth="1"/>
    <col min="2" max="2" width="29.5703125" customWidth="1"/>
    <col min="3" max="3" width="25.7109375" customWidth="1"/>
    <col min="4" max="4" width="13.85546875" customWidth="1"/>
    <col min="5" max="5" width="13.140625" customWidth="1"/>
  </cols>
  <sheetData>
    <row r="1" spans="1:6" ht="75.75" thickBot="1" x14ac:dyDescent="0.3">
      <c r="A1" s="17" t="s">
        <v>0</v>
      </c>
      <c r="B1" s="17" t="s">
        <v>45</v>
      </c>
      <c r="C1" s="17" t="s">
        <v>47</v>
      </c>
      <c r="D1" s="17" t="s">
        <v>1</v>
      </c>
      <c r="E1" s="20" t="s">
        <v>46</v>
      </c>
    </row>
    <row r="2" spans="1:6" x14ac:dyDescent="0.25">
      <c r="A2" s="13" t="s">
        <v>4</v>
      </c>
      <c r="B2" s="14">
        <v>760</v>
      </c>
      <c r="C2" s="15">
        <v>2430</v>
      </c>
      <c r="D2" s="16">
        <f>B2/B49</f>
        <v>7.7926259201194323E-4</v>
      </c>
      <c r="E2" s="21">
        <f>D2*E51</f>
        <v>329.43326077304903</v>
      </c>
    </row>
    <row r="3" spans="1:6" x14ac:dyDescent="0.25">
      <c r="A3" s="7" t="s">
        <v>5</v>
      </c>
      <c r="B3" s="6">
        <v>10397</v>
      </c>
      <c r="C3" s="12">
        <v>13004</v>
      </c>
      <c r="D3" s="8">
        <f>B3/B49</f>
        <v>1.0660517327826545E-2</v>
      </c>
      <c r="E3" s="22">
        <f>D3*E51</f>
        <v>4506.733700338672</v>
      </c>
    </row>
    <row r="4" spans="1:6" x14ac:dyDescent="0.25">
      <c r="A4" s="7" t="s">
        <v>6</v>
      </c>
      <c r="B4" s="6">
        <v>45025</v>
      </c>
      <c r="C4" s="12">
        <v>38370</v>
      </c>
      <c r="D4" s="8">
        <f>B4/B49</f>
        <v>4.6166181849128608E-2</v>
      </c>
      <c r="E4" s="22">
        <f>D4*E51</f>
        <v>19516.75337671912</v>
      </c>
    </row>
    <row r="5" spans="1:6" x14ac:dyDescent="0.25">
      <c r="A5" s="7" t="s">
        <v>7</v>
      </c>
      <c r="B5" s="6">
        <v>8900</v>
      </c>
      <c r="C5" s="12">
        <v>10100</v>
      </c>
      <c r="D5" s="8">
        <f>B5/B49</f>
        <v>9.125575090666178E-3</v>
      </c>
      <c r="E5" s="22">
        <f>D5*E51</f>
        <v>3857.8368695791269</v>
      </c>
    </row>
    <row r="6" spans="1:6" x14ac:dyDescent="0.25">
      <c r="A6" s="7" t="s">
        <v>8</v>
      </c>
      <c r="B6" s="6">
        <v>2800</v>
      </c>
      <c r="C6" s="12">
        <v>3500</v>
      </c>
      <c r="D6" s="8">
        <f>B6/B49</f>
        <v>2.8709674442545276E-3</v>
      </c>
      <c r="E6" s="22">
        <f>D6*E51</f>
        <v>1213.7014870586015</v>
      </c>
    </row>
    <row r="7" spans="1:6" x14ac:dyDescent="0.25">
      <c r="A7" s="7" t="s">
        <v>10</v>
      </c>
      <c r="B7" s="6">
        <v>66000</v>
      </c>
      <c r="C7" s="12">
        <v>71200</v>
      </c>
      <c r="D7" s="8">
        <f>B7/B49</f>
        <v>6.7672804043142437E-2</v>
      </c>
      <c r="E7" s="22">
        <f>D7*E51</f>
        <v>28608.677909238464</v>
      </c>
    </row>
    <row r="8" spans="1:6" x14ac:dyDescent="0.25">
      <c r="A8" s="7" t="s">
        <v>11</v>
      </c>
      <c r="B8" s="6">
        <v>9500</v>
      </c>
      <c r="C8" s="12">
        <v>13000</v>
      </c>
      <c r="D8" s="8">
        <f>B8/B49</f>
        <v>9.7407824001492904E-3</v>
      </c>
      <c r="E8" s="22">
        <f>D8*E51</f>
        <v>4117.9157596631121</v>
      </c>
    </row>
    <row r="9" spans="1:6" x14ac:dyDescent="0.25">
      <c r="A9" s="7" t="s">
        <v>13</v>
      </c>
      <c r="B9" s="6">
        <v>3500</v>
      </c>
      <c r="C9" s="12">
        <v>3780</v>
      </c>
      <c r="D9" s="8">
        <f>B9/B49</f>
        <v>3.5887093053181595E-3</v>
      </c>
      <c r="E9" s="22">
        <f>D9*E51</f>
        <v>1517.126858823252</v>
      </c>
    </row>
    <row r="10" spans="1:6" x14ac:dyDescent="0.25">
      <c r="A10" s="7" t="s">
        <v>12</v>
      </c>
      <c r="B10" s="6">
        <v>4400</v>
      </c>
      <c r="C10" s="12">
        <v>9796</v>
      </c>
      <c r="D10" s="8">
        <f>B10/B49</f>
        <v>4.5115202695428288E-3</v>
      </c>
      <c r="E10" s="22">
        <f>D10*E51</f>
        <v>1907.245193949231</v>
      </c>
    </row>
    <row r="11" spans="1:6" x14ac:dyDescent="0.25">
      <c r="A11" s="7" t="s">
        <v>14</v>
      </c>
      <c r="B11" s="6">
        <v>4000</v>
      </c>
      <c r="C11" s="12">
        <v>5600</v>
      </c>
      <c r="D11" s="8">
        <f>B11/B49</f>
        <v>4.1013820632207539E-3</v>
      </c>
      <c r="E11" s="22">
        <f>D11*E51</f>
        <v>1733.8592672265738</v>
      </c>
    </row>
    <row r="12" spans="1:6" x14ac:dyDescent="0.25">
      <c r="A12" s="7" t="s">
        <v>49</v>
      </c>
      <c r="B12" s="6">
        <v>11100</v>
      </c>
      <c r="C12" s="12">
        <v>12500</v>
      </c>
      <c r="D12" s="8">
        <f>B12/B49</f>
        <v>1.1381335225437592E-2</v>
      </c>
      <c r="E12" s="22">
        <f>D12*E51</f>
        <v>4811.4594665537415</v>
      </c>
    </row>
    <row r="13" spans="1:6" x14ac:dyDescent="0.25">
      <c r="A13" s="7" t="s">
        <v>15</v>
      </c>
      <c r="B13" s="6">
        <v>24194</v>
      </c>
      <c r="C13" s="12">
        <v>23750</v>
      </c>
      <c r="D13" s="8">
        <f>B13/B49</f>
        <v>2.480720940939073E-2</v>
      </c>
      <c r="E13" s="22">
        <f>D13*E51</f>
        <v>10487.247777819932</v>
      </c>
    </row>
    <row r="14" spans="1:6" x14ac:dyDescent="0.25">
      <c r="A14" s="7" t="s">
        <v>43</v>
      </c>
      <c r="B14" s="6">
        <v>6400</v>
      </c>
      <c r="C14" s="6">
        <v>8400</v>
      </c>
      <c r="D14" s="8">
        <f>B14/B49</f>
        <v>6.5622113011532058E-3</v>
      </c>
      <c r="E14" s="22">
        <f>D14*E51</f>
        <v>2774.1748275625177</v>
      </c>
      <c r="F14" s="19"/>
    </row>
    <row r="15" spans="1:6" x14ac:dyDescent="0.25">
      <c r="A15" s="7" t="s">
        <v>39</v>
      </c>
      <c r="B15" s="6">
        <v>1100</v>
      </c>
      <c r="C15" s="6">
        <v>900</v>
      </c>
      <c r="D15" s="8">
        <f>B15/B49</f>
        <v>1.1278800673857072E-3</v>
      </c>
      <c r="E15" s="22">
        <f>D15*E51</f>
        <v>476.81129848730774</v>
      </c>
    </row>
    <row r="16" spans="1:6" x14ac:dyDescent="0.25">
      <c r="A16" s="7" t="s">
        <v>16</v>
      </c>
      <c r="B16" s="6">
        <v>4300</v>
      </c>
      <c r="C16" s="6">
        <v>6153</v>
      </c>
      <c r="D16" s="8">
        <f>B16/B49</f>
        <v>4.4089857179623101E-3</v>
      </c>
      <c r="E16" s="22">
        <f>D16*E51</f>
        <v>1863.8987122685667</v>
      </c>
    </row>
    <row r="17" spans="1:5" x14ac:dyDescent="0.25">
      <c r="A17" s="7" t="s">
        <v>17</v>
      </c>
      <c r="B17" s="6">
        <v>25000</v>
      </c>
      <c r="C17" s="6">
        <v>20000</v>
      </c>
      <c r="D17" s="8">
        <f>B17/B49</f>
        <v>2.5633637895129711E-2</v>
      </c>
      <c r="E17" s="22">
        <f>D17*E51</f>
        <v>10836.620420166086</v>
      </c>
    </row>
    <row r="18" spans="1:5" x14ac:dyDescent="0.25">
      <c r="A18" s="7" t="s">
        <v>18</v>
      </c>
      <c r="B18" s="6">
        <v>4400</v>
      </c>
      <c r="C18" s="6">
        <v>5400</v>
      </c>
      <c r="D18" s="8">
        <f>B18/B49</f>
        <v>4.5115202695428288E-3</v>
      </c>
      <c r="E18" s="22">
        <f>D18*E51</f>
        <v>1907.245193949231</v>
      </c>
    </row>
    <row r="19" spans="1:5" x14ac:dyDescent="0.25">
      <c r="A19" s="7" t="s">
        <v>42</v>
      </c>
      <c r="B19" s="6">
        <v>1600</v>
      </c>
      <c r="C19" s="12">
        <v>1650</v>
      </c>
      <c r="D19" s="8">
        <f>B19/B49</f>
        <v>1.6405528252883014E-3</v>
      </c>
      <c r="E19" s="22">
        <f>D19*E51</f>
        <v>693.54370689062944</v>
      </c>
    </row>
    <row r="20" spans="1:5" x14ac:dyDescent="0.25">
      <c r="A20" s="7" t="s">
        <v>2</v>
      </c>
      <c r="B20" s="6">
        <v>1800</v>
      </c>
      <c r="C20" s="6">
        <v>2000</v>
      </c>
      <c r="D20" s="8">
        <f>B20/B49</f>
        <v>1.8456219284493393E-3</v>
      </c>
      <c r="E20" s="22">
        <f>D20*E51</f>
        <v>780.23667025195823</v>
      </c>
    </row>
    <row r="21" spans="1:5" x14ac:dyDescent="0.25">
      <c r="A21" s="7" t="s">
        <v>3</v>
      </c>
      <c r="B21" s="6">
        <v>3640</v>
      </c>
      <c r="C21" s="12">
        <v>3660</v>
      </c>
      <c r="D21" s="8">
        <f>B21/B49</f>
        <v>3.7322576775308861E-3</v>
      </c>
      <c r="E21" s="22">
        <f>D21*E51</f>
        <v>1577.811933176182</v>
      </c>
    </row>
    <row r="22" spans="1:5" x14ac:dyDescent="0.25">
      <c r="A22" s="7" t="s">
        <v>19</v>
      </c>
      <c r="B22" s="6">
        <v>21930</v>
      </c>
      <c r="C22" s="12">
        <v>22000</v>
      </c>
      <c r="D22" s="8">
        <f>B22/B49</f>
        <v>2.2485827161607783E-2</v>
      </c>
      <c r="E22" s="22">
        <f>D22*E51</f>
        <v>9505.8834325696898</v>
      </c>
    </row>
    <row r="23" spans="1:5" x14ac:dyDescent="0.25">
      <c r="A23" s="7" t="s">
        <v>20</v>
      </c>
      <c r="B23" s="6">
        <v>1900</v>
      </c>
      <c r="C23" s="12">
        <v>2340</v>
      </c>
      <c r="D23" s="8">
        <f>B23/B49</f>
        <v>1.948156480029858E-3</v>
      </c>
      <c r="E23" s="22">
        <f>D23*E51</f>
        <v>823.58315193262251</v>
      </c>
    </row>
    <row r="24" spans="1:5" x14ac:dyDescent="0.25">
      <c r="A24" s="7" t="s">
        <v>21</v>
      </c>
      <c r="B24" s="6">
        <v>1185</v>
      </c>
      <c r="C24" s="12">
        <v>2200</v>
      </c>
      <c r="D24" s="8">
        <f>B24/B49</f>
        <v>1.2150344362291483E-3</v>
      </c>
      <c r="E24" s="22">
        <f>D24*E51</f>
        <v>513.6558079158724</v>
      </c>
    </row>
    <row r="25" spans="1:5" x14ac:dyDescent="0.25">
      <c r="A25" s="7" t="s">
        <v>41</v>
      </c>
      <c r="B25" s="6">
        <v>8000</v>
      </c>
      <c r="C25" s="12">
        <v>7000</v>
      </c>
      <c r="D25" s="8">
        <f>B25/B49</f>
        <v>8.2027641264415078E-3</v>
      </c>
      <c r="E25" s="22">
        <f>D25*E51</f>
        <v>3467.7185344531476</v>
      </c>
    </row>
    <row r="26" spans="1:5" x14ac:dyDescent="0.25">
      <c r="A26" s="7" t="s">
        <v>22</v>
      </c>
      <c r="B26" s="6">
        <v>11000</v>
      </c>
      <c r="C26" s="12">
        <v>14000</v>
      </c>
      <c r="D26" s="8">
        <f>B26/B49</f>
        <v>1.1278800673857073E-2</v>
      </c>
      <c r="E26" s="22">
        <f>D26*E51</f>
        <v>4768.1129848730779</v>
      </c>
    </row>
    <row r="27" spans="1:5" x14ac:dyDescent="0.25">
      <c r="A27" s="7" t="s">
        <v>23</v>
      </c>
      <c r="B27" s="6">
        <v>3915</v>
      </c>
      <c r="C27" s="12">
        <v>4010</v>
      </c>
      <c r="D27" s="8">
        <f>B27/B49</f>
        <v>4.014227694377313E-3</v>
      </c>
      <c r="E27" s="22">
        <f>D27*E51</f>
        <v>1697.014757798009</v>
      </c>
    </row>
    <row r="28" spans="1:5" x14ac:dyDescent="0.25">
      <c r="A28" s="2"/>
      <c r="B28" s="5"/>
      <c r="C28" s="5"/>
      <c r="D28" s="9"/>
      <c r="E28" s="1"/>
    </row>
    <row r="29" spans="1:5" x14ac:dyDescent="0.25">
      <c r="A29" s="7" t="s">
        <v>24</v>
      </c>
      <c r="B29" s="6">
        <v>239775</v>
      </c>
      <c r="C29" s="12">
        <v>190720</v>
      </c>
      <c r="D29" s="8">
        <f>B29/B49</f>
        <v>0.24585222105218907</v>
      </c>
      <c r="E29" s="22">
        <f>D29*E51</f>
        <v>103934.02644981293</v>
      </c>
    </row>
    <row r="30" spans="1:5" x14ac:dyDescent="0.25">
      <c r="A30" s="7" t="s">
        <v>25</v>
      </c>
      <c r="B30" s="6">
        <v>141754</v>
      </c>
      <c r="C30" s="12">
        <v>168746</v>
      </c>
      <c r="D30" s="8">
        <f>B30/B49</f>
        <v>0.14534682824744868</v>
      </c>
      <c r="E30" s="22">
        <f>D30*E51</f>
        <v>61445.37164160893</v>
      </c>
    </row>
    <row r="31" spans="1:5" x14ac:dyDescent="0.25">
      <c r="A31" s="7" t="s">
        <v>26</v>
      </c>
      <c r="B31" s="6">
        <v>59069</v>
      </c>
      <c r="C31" s="12">
        <v>86644</v>
      </c>
      <c r="D31" s="8">
        <f>B31/B49</f>
        <v>6.0566134273096678E-2</v>
      </c>
      <c r="E31" s="22">
        <f>D31*E51</f>
        <v>25604.333263951619</v>
      </c>
    </row>
    <row r="32" spans="1:5" x14ac:dyDescent="0.25">
      <c r="A32" s="7" t="s">
        <v>48</v>
      </c>
      <c r="B32" s="6">
        <v>13085</v>
      </c>
      <c r="C32" s="12">
        <v>13085</v>
      </c>
      <c r="D32" s="8">
        <f>B32/B49</f>
        <v>1.3416646074310892E-2</v>
      </c>
      <c r="E32" s="22">
        <f>D32*E51</f>
        <v>5671.8871279149298</v>
      </c>
    </row>
    <row r="33" spans="1:6" x14ac:dyDescent="0.25">
      <c r="A33" s="7" t="s">
        <v>27</v>
      </c>
      <c r="B33" s="6">
        <v>111000</v>
      </c>
      <c r="C33" s="12">
        <v>104000</v>
      </c>
      <c r="D33" s="8">
        <f>B33/B49</f>
        <v>0.11381335225437592</v>
      </c>
      <c r="E33" s="22">
        <f>D33*E51</f>
        <v>48114.594665537421</v>
      </c>
    </row>
    <row r="34" spans="1:6" x14ac:dyDescent="0.25">
      <c r="A34" s="7" t="s">
        <v>28</v>
      </c>
      <c r="B34" s="6">
        <v>60685</v>
      </c>
      <c r="C34" s="12">
        <v>74720</v>
      </c>
      <c r="D34" s="8">
        <f>B34/B49</f>
        <v>6.222309262663786E-2</v>
      </c>
      <c r="E34" s="22">
        <f>D34*E51</f>
        <v>26304.812407911155</v>
      </c>
      <c r="F34" s="18"/>
    </row>
    <row r="35" spans="1:6" x14ac:dyDescent="0.25">
      <c r="A35" s="2"/>
      <c r="B35" s="1"/>
      <c r="C35" s="1"/>
      <c r="D35" s="9"/>
      <c r="E35" s="1"/>
    </row>
    <row r="36" spans="1:6" x14ac:dyDescent="0.25">
      <c r="A36" s="7" t="s">
        <v>29</v>
      </c>
      <c r="B36" s="6">
        <v>1400</v>
      </c>
      <c r="C36" s="12">
        <v>2480</v>
      </c>
      <c r="D36" s="8">
        <f>B36/B49</f>
        <v>1.4354837221272638E-3</v>
      </c>
      <c r="E36" s="22">
        <f>D36*E51</f>
        <v>606.85074352930076</v>
      </c>
    </row>
    <row r="37" spans="1:6" x14ac:dyDescent="0.25">
      <c r="A37" s="7" t="s">
        <v>40</v>
      </c>
      <c r="B37" s="6">
        <v>220</v>
      </c>
      <c r="C37" s="12">
        <v>220</v>
      </c>
      <c r="D37" s="8">
        <f>B37/B49</f>
        <v>2.2557601347714145E-4</v>
      </c>
      <c r="E37" s="22">
        <f>D37*E51</f>
        <v>95.362259697461553</v>
      </c>
    </row>
    <row r="38" spans="1:6" x14ac:dyDescent="0.25">
      <c r="A38" s="7" t="s">
        <v>30</v>
      </c>
      <c r="B38" s="6">
        <v>3780</v>
      </c>
      <c r="C38" s="12">
        <v>2000</v>
      </c>
      <c r="D38" s="8">
        <f>B38/B49</f>
        <v>3.8758060497436123E-3</v>
      </c>
      <c r="E38" s="22">
        <f>D38*E51</f>
        <v>1638.4970075291121</v>
      </c>
    </row>
    <row r="39" spans="1:6" x14ac:dyDescent="0.25">
      <c r="A39" s="7" t="s">
        <v>9</v>
      </c>
      <c r="B39" s="6">
        <v>2107</v>
      </c>
      <c r="C39" s="12">
        <v>2127</v>
      </c>
      <c r="D39" s="8">
        <f>B39/B49</f>
        <v>2.160403001801532E-3</v>
      </c>
      <c r="E39" s="22">
        <f>D39*E51</f>
        <v>913.31036901159769</v>
      </c>
    </row>
    <row r="40" spans="1:6" x14ac:dyDescent="0.25">
      <c r="A40" s="7" t="s">
        <v>31</v>
      </c>
      <c r="B40" s="6">
        <v>6000</v>
      </c>
      <c r="C40" s="12">
        <v>6000</v>
      </c>
      <c r="D40" s="8">
        <f>B40/B49</f>
        <v>6.1520730948311309E-3</v>
      </c>
      <c r="E40" s="22">
        <f>D40*E51</f>
        <v>2600.7889008398606</v>
      </c>
    </row>
    <row r="41" spans="1:6" x14ac:dyDescent="0.25">
      <c r="A41" s="7" t="s">
        <v>44</v>
      </c>
      <c r="B41" s="6">
        <v>30500</v>
      </c>
      <c r="C41" s="12">
        <v>30500</v>
      </c>
      <c r="D41" s="8">
        <f>B41/B49</f>
        <v>3.1273038232058251E-2</v>
      </c>
      <c r="E41" s="22">
        <f>D41*E51</f>
        <v>13220.676912602625</v>
      </c>
      <c r="F41" s="19"/>
    </row>
    <row r="42" spans="1:6" x14ac:dyDescent="0.25">
      <c r="A42" s="7" t="s">
        <v>32</v>
      </c>
      <c r="B42" s="6">
        <v>5000</v>
      </c>
      <c r="C42" s="6">
        <v>5000</v>
      </c>
      <c r="D42" s="8">
        <f>B42/B49</f>
        <v>5.126727579025942E-3</v>
      </c>
      <c r="E42" s="22">
        <f>D42*E51</f>
        <v>2167.3240840332169</v>
      </c>
    </row>
    <row r="43" spans="1:6" x14ac:dyDescent="0.25">
      <c r="A43" s="7" t="s">
        <v>33</v>
      </c>
      <c r="B43" s="6">
        <v>4500</v>
      </c>
      <c r="C43" s="12">
        <v>6000</v>
      </c>
      <c r="D43" s="8">
        <f>B43/B49</f>
        <v>4.6140548211233484E-3</v>
      </c>
      <c r="E43" s="22">
        <f>D43*E51</f>
        <v>1950.5916756298955</v>
      </c>
    </row>
    <row r="44" spans="1:6" x14ac:dyDescent="0.25">
      <c r="A44" s="7" t="s">
        <v>34</v>
      </c>
      <c r="B44" s="6">
        <v>4200</v>
      </c>
      <c r="C44" s="6">
        <v>5700</v>
      </c>
      <c r="D44" s="8">
        <f>B44/B49</f>
        <v>4.3064511663817914E-3</v>
      </c>
      <c r="E44" s="22">
        <f>D44*E51</f>
        <v>1820.5522305879024</v>
      </c>
    </row>
    <row r="45" spans="1:6" x14ac:dyDescent="0.25">
      <c r="A45" s="7" t="s">
        <v>38</v>
      </c>
      <c r="B45" s="6">
        <v>800</v>
      </c>
      <c r="C45" s="6">
        <v>1200</v>
      </c>
      <c r="D45" s="8">
        <f>B45/B49</f>
        <v>8.2027641264415072E-4</v>
      </c>
      <c r="E45" s="22">
        <f>D45*E51</f>
        <v>346.77185344531472</v>
      </c>
    </row>
    <row r="46" spans="1:6" x14ac:dyDescent="0.25">
      <c r="A46" s="7" t="s">
        <v>35</v>
      </c>
      <c r="B46" s="6">
        <v>2900</v>
      </c>
      <c r="C46" s="12">
        <v>2920</v>
      </c>
      <c r="D46" s="8">
        <f>B46/B49</f>
        <v>2.9735019958350467E-3</v>
      </c>
      <c r="E46" s="22">
        <f>D46*E51</f>
        <v>1257.047968739266</v>
      </c>
    </row>
    <row r="47" spans="1:6" x14ac:dyDescent="0.25">
      <c r="A47" s="7" t="s">
        <v>36</v>
      </c>
      <c r="B47" s="6">
        <v>800</v>
      </c>
      <c r="C47" s="6">
        <v>600</v>
      </c>
      <c r="D47" s="8">
        <f>B47/B49</f>
        <v>8.2027641264415072E-4</v>
      </c>
      <c r="E47" s="22">
        <f>D47*E51</f>
        <v>346.77185344531472</v>
      </c>
    </row>
    <row r="48" spans="1:6" x14ac:dyDescent="0.25">
      <c r="A48" s="7" t="s">
        <v>37</v>
      </c>
      <c r="B48" s="6">
        <v>960</v>
      </c>
      <c r="C48" s="6">
        <v>480</v>
      </c>
      <c r="D48" s="8">
        <f>B48/B49</f>
        <v>9.8433169517298099E-4</v>
      </c>
      <c r="E48" s="22">
        <f>D48*E51</f>
        <v>416.12622413437771</v>
      </c>
    </row>
    <row r="49" spans="2:5" x14ac:dyDescent="0.25">
      <c r="B49" s="4">
        <f>SUM(B2:B48)</f>
        <v>975281</v>
      </c>
      <c r="C49" s="4">
        <f>SUM(C2:C48)</f>
        <v>1009885</v>
      </c>
      <c r="D49">
        <f>SUM(D2:D48)</f>
        <v>1.0000000000000002</v>
      </c>
      <c r="E49" s="3">
        <f>SUM(E2:E48)</f>
        <v>422750.00000000012</v>
      </c>
    </row>
    <row r="51" spans="2:5" x14ac:dyDescent="0.25">
      <c r="D51" s="10"/>
      <c r="E51" s="11">
        <v>422750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spordikohtunikud_2025</vt:lpstr>
      <vt:lpstr>Leht2</vt:lpstr>
      <vt:lpstr>Leht3</vt:lpstr>
    </vt:vector>
  </TitlesOfParts>
  <Company>Eesti Olümpiakomitee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Raido Mitt</dc:creator>
  <cp:lastModifiedBy>Raido Mitt</cp:lastModifiedBy>
  <dcterms:created xsi:type="dcterms:W3CDTF">2020-12-09T13:14:12Z</dcterms:created>
  <dcterms:modified xsi:type="dcterms:W3CDTF">2024-12-20T11:17:09Z</dcterms:modified>
</cp:coreProperties>
</file>