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<sst xmlns="http://schemas.openxmlformats.org/spreadsheetml/2006/main" count="30" uniqueCount="30">
  <si>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toetuselt makstav sotsiaalmaks ja töötuskindlustusmakse (tasub töötukassa) </t>
  </si>
  <si>
    <t xml:space="preserve">Töötaja uus brutotasu (eurot) </t>
  </si>
  <si>
    <t xml:space="preserve">Töötaja EELNEV = 2019 brutotasu (eurot) </t>
  </si>
  <si>
    <t xml:space="preserve">Töötaja PLAAN = 2020 brutotasu (eurot) </t>
  </si>
  <si>
    <t>kahanemise % eelmise aastaga võrreldes</t>
  </si>
  <si>
    <t>Töötukassa max. toetus = 70% eelmisest tasust, mitte üle 1000 €</t>
  </si>
  <si>
    <t>Tööandja tööjõukulu (150 bruto eest)</t>
  </si>
  <si>
    <t>sh. bruto treeneritoetuse arvelt</t>
  </si>
  <si>
    <t>sh. bruto omarahastuse arvelt</t>
  </si>
  <si>
    <t>Treeneritoetus 2019</t>
  </si>
  <si>
    <t>Treeneritoetus 2020</t>
  </si>
  <si>
    <t xml:space="preserve">Näidisarvutused, kui töötasu vähendamise aluseks on TLS § 37 </t>
  </si>
  <si>
    <t>sh tööandja</t>
  </si>
  <si>
    <t>sh töötukassa</t>
  </si>
  <si>
    <t>Treeneri koormus tunde / nädalas</t>
  </si>
  <si>
    <t>Treeneri koormus tunde /nädalas 2020</t>
  </si>
  <si>
    <t>Töötukassa toetuse suurus (alampalgast väiksema korral jääb vähemaks kui 70%)</t>
  </si>
  <si>
    <t xml:space="preserve">Tööandja pöördub töötukassasse TLS § 37 alusel </t>
  </si>
  <si>
    <t>Tööandja makstav osa</t>
  </si>
  <si>
    <t>Treeneri brutotasu 2019 (EUR)</t>
  </si>
  <si>
    <t>&lt;-- Täida vasakul olev roheline lahter treeneri koormusega 2020.a. akad. tundides</t>
  </si>
  <si>
    <t>Arvestusperioodi UUS BRUTOTASU</t>
  </si>
  <si>
    <t>NB! Tabelis kõik brutotasud punases kirjas</t>
  </si>
  <si>
    <r>
      <t>Töötaja 2020 II kvartali brutotasu (eurot)</t>
    </r>
    <r>
      <rPr>
        <sz val="10"/>
        <color indexed="10"/>
        <rFont val="Calibri"/>
        <family val="2"/>
      </rPr>
      <t xml:space="preserve"> (ainult treeneritoetus)</t>
    </r>
  </si>
  <si>
    <r>
      <t xml:space="preserve">Tööandja </t>
    </r>
    <r>
      <rPr>
        <b/>
        <sz val="10"/>
        <color indexed="10"/>
        <rFont val="Calibri"/>
        <family val="2"/>
      </rPr>
      <t>makstav osa</t>
    </r>
    <r>
      <rPr>
        <sz val="10"/>
        <color indexed="10"/>
        <rFont val="Calibri"/>
        <family val="2"/>
      </rPr>
      <t xml:space="preserve"> (minimaalne kohustus 150 eurot) </t>
    </r>
  </si>
  <si>
    <t>&lt;-- Täida, kui 2019 bruto erineb 2019 treenetritoetuse brutost</t>
  </si>
  <si>
    <t>Tööandja osa, et säilitada senine brutotasu</t>
  </si>
  <si>
    <t>&lt;--Et tagada 2019 brutotasu, NB mitte alla 150 €</t>
  </si>
  <si>
    <t>&lt;--Kalkulaatori PAKKUMINE, et säilitada 2020 normatiivne brutotasu /ära siin muuda</t>
  </si>
  <si>
    <t>Treeneritoetuse raha ootele: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</si>
</sst>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u val="single"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i/>
      <sz val="10"/>
      <color indexed="10"/>
      <name val="Calibri"/>
      <family val="2"/>
    </font>
    <font>
      <sz val="8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b/>
      <sz val="10"/>
      <color rgb="FFFF0000"/>
      <name val="Calibri"/>
      <family val="2"/>
    </font>
    <font>
      <i/>
      <sz val="10"/>
      <color rgb="FFFF0000"/>
      <name val="Calibri"/>
      <family val="2"/>
    </font>
    <font>
      <sz val="8"/>
      <color rgb="FFFF00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DDD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ck">
        <color rgb="FFFFC000"/>
      </left>
      <right style="thick">
        <color rgb="FFFFC000"/>
      </right>
      <top style="thick">
        <color rgb="FFFFC000"/>
      </top>
      <bottom style="thick">
        <color rgb="FFFFC000"/>
      </bottom>
    </border>
    <border>
      <left style="thick">
        <color rgb="FF00B050"/>
      </left>
      <right style="thick">
        <color rgb="FF00B050"/>
      </right>
      <top style="thick">
        <color rgb="FF00B050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3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0" fontId="4" fillId="0" borderId="0" xfId="0" applyFont="1" applyAlignment="1">
      <alignment vertical="center"/>
    </xf>
    <xf numFmtId="0" fontId="47" fillId="0" borderId="0" xfId="0" applyFont="1" applyAlignment="1">
      <alignment/>
    </xf>
    <xf numFmtId="2" fontId="45" fillId="0" borderId="0" xfId="0" applyNumberFormat="1" applyFont="1" applyAlignment="1">
      <alignment vertical="center"/>
    </xf>
    <xf numFmtId="0" fontId="45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5" fillId="0" borderId="10" xfId="0" applyNumberFormat="1" applyFont="1" applyBorder="1" applyAlignment="1">
      <alignment horizontal="center"/>
    </xf>
    <xf numFmtId="0" fontId="45" fillId="0" borderId="11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4" fontId="48" fillId="0" borderId="0" xfId="0" applyNumberFormat="1" applyFont="1" applyBorder="1" applyAlignment="1">
      <alignment horizontal="right" vertical="center" wrapText="1"/>
    </xf>
    <xf numFmtId="0" fontId="48" fillId="0" borderId="0" xfId="0" applyFont="1" applyAlignment="1">
      <alignment vertical="center" wrapText="1"/>
    </xf>
    <xf numFmtId="0" fontId="45" fillId="0" borderId="12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4" fontId="48" fillId="0" borderId="13" xfId="0" applyNumberFormat="1" applyFont="1" applyBorder="1" applyAlignment="1">
      <alignment horizontal="right" vertical="center" wrapText="1"/>
    </xf>
    <xf numFmtId="0" fontId="49" fillId="0" borderId="14" xfId="0" applyFont="1" applyBorder="1" applyAlignment="1">
      <alignment horizontal="right" vertical="center" wrapText="1"/>
    </xf>
    <xf numFmtId="0" fontId="49" fillId="0" borderId="15" xfId="0" applyFont="1" applyBorder="1" applyAlignment="1">
      <alignment horizontal="right" vertical="center" wrapText="1"/>
    </xf>
    <xf numFmtId="9" fontId="46" fillId="0" borderId="15" xfId="0" applyNumberFormat="1" applyFont="1" applyBorder="1" applyAlignment="1">
      <alignment/>
    </xf>
    <xf numFmtId="0" fontId="48" fillId="33" borderId="0" xfId="0" applyFont="1" applyFill="1" applyAlignment="1">
      <alignment vertical="center"/>
    </xf>
    <xf numFmtId="0" fontId="48" fillId="33" borderId="0" xfId="0" applyFont="1" applyFill="1" applyAlignment="1">
      <alignment vertical="center" wrapText="1"/>
    </xf>
    <xf numFmtId="0" fontId="49" fillId="0" borderId="0" xfId="0" applyFont="1" applyAlignment="1">
      <alignment vertical="center" wrapText="1"/>
    </xf>
    <xf numFmtId="4" fontId="46" fillId="0" borderId="0" xfId="0" applyNumberFormat="1" applyFont="1" applyAlignment="1">
      <alignment/>
    </xf>
    <xf numFmtId="0" fontId="49" fillId="0" borderId="0" xfId="0" applyFont="1" applyFill="1" applyAlignment="1">
      <alignment vertical="center" wrapText="1"/>
    </xf>
    <xf numFmtId="4" fontId="49" fillId="0" borderId="0" xfId="0" applyNumberFormat="1" applyFont="1" applyFill="1" applyAlignment="1">
      <alignment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2" fontId="51" fillId="0" borderId="0" xfId="0" applyNumberFormat="1" applyFont="1" applyAlignment="1">
      <alignment horizontal="center" vertical="center"/>
    </xf>
    <xf numFmtId="0" fontId="51" fillId="0" borderId="14" xfId="0" applyFont="1" applyBorder="1" applyAlignment="1">
      <alignment vertical="center" wrapText="1"/>
    </xf>
    <xf numFmtId="0" fontId="51" fillId="0" borderId="15" xfId="0" applyFont="1" applyBorder="1" applyAlignment="1">
      <alignment vertical="center" wrapText="1"/>
    </xf>
    <xf numFmtId="4" fontId="51" fillId="0" borderId="15" xfId="0" applyNumberFormat="1" applyFont="1" applyBorder="1" applyAlignment="1">
      <alignment/>
    </xf>
    <xf numFmtId="0" fontId="51" fillId="0" borderId="11" xfId="0" applyFont="1" applyBorder="1" applyAlignment="1">
      <alignment vertical="center" wrapText="1"/>
    </xf>
    <xf numFmtId="0" fontId="51" fillId="0" borderId="0" xfId="0" applyFont="1" applyBorder="1" applyAlignment="1">
      <alignment vertical="center" wrapText="1"/>
    </xf>
    <xf numFmtId="2" fontId="51" fillId="0" borderId="0" xfId="0" applyNumberFormat="1" applyFont="1" applyBorder="1" applyAlignment="1">
      <alignment/>
    </xf>
    <xf numFmtId="0" fontId="47" fillId="0" borderId="0" xfId="0" applyFont="1" applyAlignment="1">
      <alignment vertical="center" wrapText="1"/>
    </xf>
    <xf numFmtId="4" fontId="47" fillId="0" borderId="0" xfId="0" applyNumberFormat="1" applyFont="1" applyAlignment="1">
      <alignment/>
    </xf>
    <xf numFmtId="0" fontId="47" fillId="0" borderId="0" xfId="0" applyFont="1" applyAlignment="1">
      <alignment horizontal="right" vertical="center" wrapText="1"/>
    </xf>
    <xf numFmtId="2" fontId="47" fillId="0" borderId="0" xfId="0" applyNumberFormat="1" applyFont="1" applyAlignment="1">
      <alignment/>
    </xf>
    <xf numFmtId="4" fontId="51" fillId="0" borderId="0" xfId="0" applyNumberFormat="1" applyFont="1" applyAlignment="1">
      <alignment/>
    </xf>
    <xf numFmtId="0" fontId="51" fillId="0" borderId="0" xfId="0" applyFont="1" applyAlignment="1">
      <alignment vertical="center" wrapText="1"/>
    </xf>
    <xf numFmtId="2" fontId="51" fillId="3" borderId="16" xfId="0" applyNumberFormat="1" applyFont="1" applyFill="1" applyBorder="1" applyAlignment="1">
      <alignment vertical="center" wrapText="1"/>
    </xf>
    <xf numFmtId="0" fontId="52" fillId="0" borderId="0" xfId="0" applyFont="1" applyAlignment="1">
      <alignment horizontal="right" vertical="center" wrapText="1"/>
    </xf>
    <xf numFmtId="2" fontId="47" fillId="0" borderId="0" xfId="0" applyNumberFormat="1" applyFont="1" applyFill="1" applyAlignment="1">
      <alignment vertical="center" wrapText="1"/>
    </xf>
    <xf numFmtId="0" fontId="53" fillId="0" borderId="0" xfId="0" applyFont="1" applyAlignment="1">
      <alignment/>
    </xf>
    <xf numFmtId="0" fontId="7" fillId="0" borderId="0" xfId="0" applyFont="1" applyFill="1" applyAlignment="1">
      <alignment horizontal="right" vertical="center" wrapText="1"/>
    </xf>
    <xf numFmtId="4" fontId="7" fillId="0" borderId="0" xfId="0" applyNumberFormat="1" applyFont="1" applyFill="1" applyAlignment="1">
      <alignment/>
    </xf>
    <xf numFmtId="0" fontId="43" fillId="7" borderId="17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4" fontId="54" fillId="5" borderId="18" xfId="0" applyNumberFormat="1" applyFont="1" applyFill="1" applyBorder="1" applyAlignment="1">
      <alignment horizontal="center"/>
    </xf>
    <xf numFmtId="2" fontId="51" fillId="7" borderId="19" xfId="0" applyNumberFormat="1" applyFont="1" applyFill="1" applyBorder="1" applyAlignment="1">
      <alignment horizontal="center" vertical="center"/>
    </xf>
    <xf numFmtId="4" fontId="51" fillId="34" borderId="20" xfId="0" applyNumberFormat="1" applyFont="1" applyFill="1" applyBorder="1" applyAlignment="1">
      <alignment horizontal="center" vertical="center"/>
    </xf>
    <xf numFmtId="4" fontId="48" fillId="0" borderId="0" xfId="0" applyNumberFormat="1" applyFont="1" applyFill="1" applyBorder="1" applyAlignment="1">
      <alignment horizontal="right" vertical="center" wrapText="1"/>
    </xf>
    <xf numFmtId="2" fontId="51" fillId="0" borderId="0" xfId="0" applyNumberFormat="1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4" fontId="51" fillId="0" borderId="0" xfId="0" applyNumberFormat="1" applyFont="1" applyFill="1" applyBorder="1" applyAlignment="1">
      <alignment/>
    </xf>
    <xf numFmtId="4" fontId="48" fillId="0" borderId="0" xfId="0" applyNumberFormat="1" applyFont="1" applyFill="1" applyBorder="1" applyAlignment="1">
      <alignment vertical="center" wrapText="1"/>
    </xf>
    <xf numFmtId="2" fontId="48" fillId="0" borderId="0" xfId="0" applyNumberFormat="1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 wrapText="1"/>
    </xf>
    <xf numFmtId="9" fontId="46" fillId="0" borderId="0" xfId="0" applyNumberFormat="1" applyFont="1" applyFill="1" applyBorder="1" applyAlignment="1">
      <alignment/>
    </xf>
    <xf numFmtId="4" fontId="47" fillId="0" borderId="0" xfId="0" applyNumberFormat="1" applyFont="1" applyFill="1" applyBorder="1" applyAlignment="1">
      <alignment/>
    </xf>
    <xf numFmtId="4" fontId="46" fillId="0" borderId="0" xfId="0" applyNumberFormat="1" applyFont="1" applyFill="1" applyBorder="1" applyAlignment="1">
      <alignment/>
    </xf>
    <xf numFmtId="2" fontId="47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49" fillId="0" borderId="0" xfId="0" applyFont="1" applyFill="1" applyBorder="1" applyAlignment="1">
      <alignment vertical="center" wrapText="1"/>
    </xf>
    <xf numFmtId="4" fontId="49" fillId="0" borderId="0" xfId="0" applyNumberFormat="1" applyFont="1" applyFill="1" applyBorder="1" applyAlignment="1">
      <alignment vertical="center" wrapText="1"/>
    </xf>
    <xf numFmtId="2" fontId="51" fillId="0" borderId="0" xfId="0" applyNumberFormat="1" applyFont="1" applyFill="1" applyBorder="1" applyAlignment="1">
      <alignment vertical="center" wrapText="1"/>
    </xf>
    <xf numFmtId="2" fontId="47" fillId="0" borderId="0" xfId="0" applyNumberFormat="1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theme="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C39" sqref="C39"/>
    </sheetView>
  </sheetViews>
  <sheetFormatPr defaultColWidth="9.140625" defaultRowHeight="15"/>
  <cols>
    <col min="1" max="1" width="69.421875" style="5" customWidth="1"/>
    <col min="2" max="2" width="0.9921875" style="5" customWidth="1"/>
    <col min="3" max="3" width="12.140625" style="5" bestFit="1" customWidth="1"/>
    <col min="4" max="4" width="1.57421875" style="5" customWidth="1"/>
    <col min="5" max="9" width="8.7109375" style="5" customWidth="1"/>
    <col min="10" max="10" width="9.57421875" style="6" customWidth="1"/>
    <col min="11" max="11" width="2.8515625" style="6" customWidth="1"/>
    <col min="12" max="12" width="8.8515625" style="6" customWidth="1"/>
    <col min="13" max="17" width="8.8515625" style="5" customWidth="1"/>
  </cols>
  <sheetData>
    <row r="1" spans="1:4" ht="14.25">
      <c r="A1" s="3" t="s">
        <v>11</v>
      </c>
      <c r="B1" s="4"/>
      <c r="C1" s="4"/>
      <c r="D1" s="4"/>
    </row>
    <row r="2" spans="1:4" ht="3.75" customHeight="1" thickBot="1">
      <c r="A2" s="3"/>
      <c r="B2" s="4"/>
      <c r="C2" s="4"/>
      <c r="D2" s="4"/>
    </row>
    <row r="3" spans="1:5" ht="15" thickBot="1" thickTop="1">
      <c r="A3" s="7" t="s">
        <v>15</v>
      </c>
      <c r="B3" s="4"/>
      <c r="C3" s="52">
        <v>24</v>
      </c>
      <c r="D3" s="4"/>
      <c r="E3" s="30" t="s">
        <v>20</v>
      </c>
    </row>
    <row r="4" spans="1:5" ht="3.75" customHeight="1" thickBot="1" thickTop="1">
      <c r="A4" s="7"/>
      <c r="B4" s="7"/>
      <c r="C4" s="7"/>
      <c r="D4" s="4"/>
      <c r="E4" s="30"/>
    </row>
    <row r="5" spans="1:5" ht="15" thickBot="1" thickTop="1">
      <c r="A5" s="31" t="s">
        <v>19</v>
      </c>
      <c r="B5" s="32"/>
      <c r="C5" s="54"/>
      <c r="D5" s="4"/>
      <c r="E5" s="49" t="s">
        <v>25</v>
      </c>
    </row>
    <row r="6" spans="1:5" ht="5.25" customHeight="1" thickBot="1" thickTop="1">
      <c r="A6" s="31"/>
      <c r="B6" s="31"/>
      <c r="C6" s="31"/>
      <c r="D6" s="4"/>
      <c r="E6" s="49"/>
    </row>
    <row r="7" spans="1:5" ht="15" thickBot="1" thickTop="1">
      <c r="A7" s="31" t="s">
        <v>18</v>
      </c>
      <c r="B7" s="32"/>
      <c r="C7" s="55">
        <v>150</v>
      </c>
      <c r="D7" s="4"/>
      <c r="E7" s="49" t="s">
        <v>27</v>
      </c>
    </row>
    <row r="8" spans="1:5" ht="15" thickBot="1">
      <c r="A8" s="31" t="s">
        <v>26</v>
      </c>
      <c r="B8" s="32"/>
      <c r="C8" s="56">
        <f>IF(AND(C15&lt;C18,C15&lt;500),"pole võimalik",IF((C18-C30)&lt;150,150,C18-C30))</f>
        <v>320</v>
      </c>
      <c r="D8" s="4"/>
      <c r="E8" s="49" t="s">
        <v>28</v>
      </c>
    </row>
    <row r="9" spans="1:5" ht="4.5" customHeight="1">
      <c r="A9" s="31"/>
      <c r="B9" s="32"/>
      <c r="C9" s="53"/>
      <c r="D9" s="4"/>
      <c r="E9" s="49"/>
    </row>
    <row r="10" spans="1:12" ht="14.25">
      <c r="A10" s="31" t="s">
        <v>21</v>
      </c>
      <c r="B10" s="32"/>
      <c r="C10" s="33">
        <f>C34</f>
        <v>850</v>
      </c>
      <c r="D10" s="4"/>
      <c r="E10" s="59"/>
      <c r="F10" s="59"/>
      <c r="G10" s="59"/>
      <c r="H10" s="59"/>
      <c r="I10" s="59"/>
      <c r="J10" s="59"/>
      <c r="K10" s="59"/>
      <c r="L10" s="59"/>
    </row>
    <row r="11" spans="1:12" ht="3.75" customHeight="1">
      <c r="A11" s="7"/>
      <c r="B11" s="4"/>
      <c r="C11" s="9"/>
      <c r="D11" s="4"/>
      <c r="E11" s="59"/>
      <c r="F11" s="59"/>
      <c r="G11" s="59"/>
      <c r="H11" s="59"/>
      <c r="I11" s="59"/>
      <c r="J11" s="59"/>
      <c r="K11" s="59"/>
      <c r="L11" s="59"/>
    </row>
    <row r="12" spans="1:17" s="2" customFormat="1" ht="14.25">
      <c r="A12" s="4"/>
      <c r="B12" s="4"/>
      <c r="C12" s="4"/>
      <c r="D12" s="4"/>
      <c r="E12" s="78"/>
      <c r="F12" s="78"/>
      <c r="G12" s="78"/>
      <c r="H12" s="78"/>
      <c r="I12" s="78"/>
      <c r="J12" s="60"/>
      <c r="K12" s="60"/>
      <c r="L12" s="61"/>
      <c r="M12" s="10"/>
      <c r="N12" s="10"/>
      <c r="O12" s="10"/>
      <c r="P12" s="10"/>
      <c r="Q12" s="10"/>
    </row>
    <row r="13" spans="1:12" ht="15" thickBot="1">
      <c r="A13" s="11" t="s">
        <v>14</v>
      </c>
      <c r="B13" s="12"/>
      <c r="C13" s="13">
        <f>IF(C3&gt;24,24,C3)</f>
        <v>24</v>
      </c>
      <c r="D13" s="12"/>
      <c r="E13" s="61"/>
      <c r="F13" s="61"/>
      <c r="G13" s="61"/>
      <c r="H13" s="61"/>
      <c r="I13" s="61"/>
      <c r="J13" s="61"/>
      <c r="K13" s="62"/>
      <c r="L13" s="63"/>
    </row>
    <row r="14" spans="1:17" s="1" customFormat="1" ht="14.25">
      <c r="A14" s="14" t="s">
        <v>9</v>
      </c>
      <c r="B14" s="15"/>
      <c r="C14" s="16">
        <f>IF(C5&gt;0,"?",C13*642/24)</f>
        <v>642</v>
      </c>
      <c r="D14" s="15"/>
      <c r="E14" s="57"/>
      <c r="F14" s="57"/>
      <c r="G14" s="57"/>
      <c r="H14" s="57"/>
      <c r="I14" s="57"/>
      <c r="J14" s="57"/>
      <c r="K14" s="61"/>
      <c r="L14" s="61"/>
      <c r="M14" s="5"/>
      <c r="N14" s="5"/>
      <c r="O14" s="5"/>
      <c r="P14" s="5"/>
      <c r="Q14" s="5"/>
    </row>
    <row r="15" spans="1:12" ht="14.25">
      <c r="A15" s="34" t="s">
        <v>2</v>
      </c>
      <c r="B15" s="35"/>
      <c r="C15" s="36">
        <f>IF(C5&gt;0,C5,C13*1000/24)</f>
        <v>1000</v>
      </c>
      <c r="D15" s="35"/>
      <c r="E15" s="64"/>
      <c r="F15" s="64"/>
      <c r="G15" s="64"/>
      <c r="H15" s="64"/>
      <c r="I15" s="64"/>
      <c r="J15" s="64"/>
      <c r="K15" s="65"/>
      <c r="L15" s="66"/>
    </row>
    <row r="16" spans="1:12" ht="6" customHeight="1">
      <c r="A16" s="17"/>
      <c r="B16" s="17"/>
      <c r="C16" s="17"/>
      <c r="D16" s="17"/>
      <c r="E16" s="59"/>
      <c r="F16" s="59"/>
      <c r="G16" s="67"/>
      <c r="H16" s="67"/>
      <c r="I16" s="67"/>
      <c r="J16" s="67"/>
      <c r="K16" s="67"/>
      <c r="L16" s="67"/>
    </row>
    <row r="17" spans="1:12" ht="14.25">
      <c r="A17" s="18" t="s">
        <v>10</v>
      </c>
      <c r="B17" s="19"/>
      <c r="C17" s="20">
        <f>C13*630/24</f>
        <v>630</v>
      </c>
      <c r="D17" s="20"/>
      <c r="E17" s="57"/>
      <c r="F17" s="57"/>
      <c r="G17" s="57"/>
      <c r="H17" s="57"/>
      <c r="I17" s="57"/>
      <c r="J17" s="57"/>
      <c r="K17" s="68"/>
      <c r="L17" s="67"/>
    </row>
    <row r="18" spans="1:12" ht="14.25">
      <c r="A18" s="34" t="s">
        <v>3</v>
      </c>
      <c r="B18" s="35"/>
      <c r="C18" s="36">
        <f>C13*1020/24</f>
        <v>1020</v>
      </c>
      <c r="D18" s="36"/>
      <c r="E18" s="64"/>
      <c r="F18" s="64"/>
      <c r="G18" s="64"/>
      <c r="H18" s="64"/>
      <c r="I18" s="64"/>
      <c r="J18" s="64"/>
      <c r="K18" s="65"/>
      <c r="L18" s="67"/>
    </row>
    <row r="19" spans="1:12" ht="5.25" customHeight="1">
      <c r="A19" s="17"/>
      <c r="B19" s="17"/>
      <c r="C19" s="17"/>
      <c r="D19" s="17"/>
      <c r="E19" s="59"/>
      <c r="F19" s="59"/>
      <c r="G19" s="67"/>
      <c r="H19" s="67"/>
      <c r="I19" s="67"/>
      <c r="J19" s="67"/>
      <c r="K19" s="67"/>
      <c r="L19" s="67"/>
    </row>
    <row r="20" spans="1:12" ht="14.25">
      <c r="A20" s="37" t="s">
        <v>23</v>
      </c>
      <c r="B20" s="38"/>
      <c r="C20" s="39">
        <f>C17/1.338</f>
        <v>470.8520179372197</v>
      </c>
      <c r="D20" s="38"/>
      <c r="E20" s="58"/>
      <c r="F20" s="58"/>
      <c r="G20" s="58"/>
      <c r="H20" s="58"/>
      <c r="I20" s="58"/>
      <c r="J20" s="58"/>
      <c r="K20" s="66"/>
      <c r="L20" s="67"/>
    </row>
    <row r="21" spans="1:12" ht="14.25">
      <c r="A21" s="21" t="s">
        <v>4</v>
      </c>
      <c r="B21" s="22"/>
      <c r="C21" s="23">
        <f>IF(C15&gt;0,(C15-C20)/C15,0)</f>
        <v>0.5291479820627804</v>
      </c>
      <c r="D21" s="22"/>
      <c r="E21" s="69"/>
      <c r="F21" s="69"/>
      <c r="G21" s="69"/>
      <c r="H21" s="69"/>
      <c r="I21" s="69"/>
      <c r="J21" s="69"/>
      <c r="K21" s="67"/>
      <c r="L21" s="67"/>
    </row>
    <row r="22" spans="5:12" ht="14.25">
      <c r="E22" s="59"/>
      <c r="F22" s="59"/>
      <c r="G22" s="59"/>
      <c r="H22" s="59"/>
      <c r="I22" s="59"/>
      <c r="J22" s="59"/>
      <c r="K22" s="59"/>
      <c r="L22" s="59"/>
    </row>
    <row r="23" spans="1:12" ht="14.25">
      <c r="A23" s="24" t="s">
        <v>17</v>
      </c>
      <c r="B23" s="25"/>
      <c r="C23" s="25"/>
      <c r="D23" s="25"/>
      <c r="E23" s="59"/>
      <c r="F23" s="59"/>
      <c r="G23" s="67"/>
      <c r="H23" s="67"/>
      <c r="I23" s="67"/>
      <c r="J23" s="67"/>
      <c r="K23" s="59"/>
      <c r="L23" s="59"/>
    </row>
    <row r="24" spans="1:12" ht="14.25">
      <c r="A24" s="40" t="s">
        <v>24</v>
      </c>
      <c r="B24" s="40"/>
      <c r="C24" s="41">
        <f>C7</f>
        <v>150</v>
      </c>
      <c r="D24" s="40"/>
      <c r="E24" s="70"/>
      <c r="F24" s="70"/>
      <c r="G24" s="70"/>
      <c r="H24" s="70"/>
      <c r="I24" s="70"/>
      <c r="J24" s="70"/>
      <c r="K24" s="59"/>
      <c r="L24" s="59"/>
    </row>
    <row r="25" spans="1:12" ht="14.25">
      <c r="A25" s="26" t="s">
        <v>6</v>
      </c>
      <c r="B25" s="26"/>
      <c r="C25" s="27">
        <f>C24*1.338</f>
        <v>200.70000000000002</v>
      </c>
      <c r="D25" s="26"/>
      <c r="E25" s="71"/>
      <c r="F25" s="71"/>
      <c r="G25" s="71"/>
      <c r="H25" s="71"/>
      <c r="I25" s="71"/>
      <c r="J25" s="71"/>
      <c r="K25" s="59"/>
      <c r="L25" s="59"/>
    </row>
    <row r="26" spans="1:12" ht="14.25">
      <c r="A26" s="42" t="s">
        <v>7</v>
      </c>
      <c r="B26" s="42"/>
      <c r="C26" s="43">
        <f>IF(C$20&lt;C24,C$20,C24)</f>
        <v>150</v>
      </c>
      <c r="D26" s="42"/>
      <c r="E26" s="72"/>
      <c r="F26" s="72"/>
      <c r="G26" s="72"/>
      <c r="H26" s="72"/>
      <c r="I26" s="72"/>
      <c r="J26" s="72"/>
      <c r="K26" s="59"/>
      <c r="L26" s="59"/>
    </row>
    <row r="27" spans="1:12" ht="14.25">
      <c r="A27" s="42" t="s">
        <v>8</v>
      </c>
      <c r="B27" s="42"/>
      <c r="C27" s="41">
        <f>IF(C24&gt;C26,C24-C26,0)</f>
        <v>0</v>
      </c>
      <c r="D27" s="42"/>
      <c r="E27" s="70"/>
      <c r="F27" s="70"/>
      <c r="G27" s="70"/>
      <c r="H27" s="70"/>
      <c r="I27" s="70"/>
      <c r="J27" s="70"/>
      <c r="K27" s="59"/>
      <c r="L27" s="59"/>
    </row>
    <row r="28" spans="1:12" ht="14.25">
      <c r="A28" s="50" t="s">
        <v>29</v>
      </c>
      <c r="B28" s="50"/>
      <c r="C28" s="51">
        <f>IF(C$17&gt;C25,C$17-C25,"")</f>
        <v>429.29999999999995</v>
      </c>
      <c r="D28" s="50"/>
      <c r="E28" s="73"/>
      <c r="F28" s="73"/>
      <c r="G28" s="73"/>
      <c r="H28" s="73"/>
      <c r="I28" s="73"/>
      <c r="J28" s="73"/>
      <c r="K28" s="59"/>
      <c r="L28" s="59"/>
    </row>
    <row r="29" spans="1:12" ht="3.75" customHeight="1">
      <c r="A29" s="26"/>
      <c r="B29" s="26"/>
      <c r="C29" s="28"/>
      <c r="D29" s="26"/>
      <c r="E29" s="74"/>
      <c r="F29" s="74"/>
      <c r="G29" s="74"/>
      <c r="H29" s="74"/>
      <c r="I29" s="74"/>
      <c r="J29" s="74"/>
      <c r="K29" s="59"/>
      <c r="L29" s="59"/>
    </row>
    <row r="30" spans="1:12" ht="14.25">
      <c r="A30" s="40" t="s">
        <v>5</v>
      </c>
      <c r="B30" s="40"/>
      <c r="C30" s="41">
        <f>IF((C$15*0.7)&gt;1000,1000,C$15*0.7)</f>
        <v>700</v>
      </c>
      <c r="D30" s="40"/>
      <c r="E30" s="70"/>
      <c r="F30" s="70"/>
      <c r="G30" s="70"/>
      <c r="H30" s="70"/>
      <c r="I30" s="70"/>
      <c r="J30" s="70"/>
      <c r="K30" s="59"/>
      <c r="L30" s="59"/>
    </row>
    <row r="31" spans="1:12" ht="14.25">
      <c r="A31" s="40" t="s">
        <v>16</v>
      </c>
      <c r="B31" s="40"/>
      <c r="C31" s="44">
        <f>IF(C3&gt;0,IF(C30+C24&gt;584,C30,IF((C$15-C24)&gt;C30,C30,C$15-C24)),0)</f>
        <v>700</v>
      </c>
      <c r="D31" s="44"/>
      <c r="E31" s="64"/>
      <c r="F31" s="64"/>
      <c r="G31" s="64"/>
      <c r="H31" s="64"/>
      <c r="I31" s="64"/>
      <c r="J31" s="64"/>
      <c r="K31" s="59"/>
      <c r="L31" s="59"/>
    </row>
    <row r="32" spans="1:12" ht="14.25">
      <c r="A32" s="26" t="s">
        <v>0</v>
      </c>
      <c r="B32" s="26"/>
      <c r="C32" s="29">
        <f>ROUND(0.338*C31,0)</f>
        <v>237</v>
      </c>
      <c r="D32" s="26"/>
      <c r="E32" s="75"/>
      <c r="F32" s="75"/>
      <c r="G32" s="75"/>
      <c r="H32" s="75"/>
      <c r="I32" s="75"/>
      <c r="J32" s="75"/>
      <c r="K32" s="59"/>
      <c r="L32" s="59"/>
    </row>
    <row r="33" spans="1:12" ht="15" thickBot="1">
      <c r="A33" s="26"/>
      <c r="B33" s="26"/>
      <c r="C33" s="26"/>
      <c r="D33" s="26"/>
      <c r="E33" s="59"/>
      <c r="F33" s="59"/>
      <c r="G33" s="74"/>
      <c r="H33" s="74"/>
      <c r="I33" s="74"/>
      <c r="J33" s="74"/>
      <c r="K33" s="59"/>
      <c r="L33" s="59"/>
    </row>
    <row r="34" spans="1:12" ht="15" thickBot="1" thickTop="1">
      <c r="A34" s="45" t="s">
        <v>1</v>
      </c>
      <c r="B34" s="45"/>
      <c r="C34" s="46">
        <f>C24+C31</f>
        <v>850</v>
      </c>
      <c r="D34" s="45"/>
      <c r="E34" s="76"/>
      <c r="F34" s="76"/>
      <c r="G34" s="76"/>
      <c r="H34" s="76"/>
      <c r="I34" s="76"/>
      <c r="J34" s="76"/>
      <c r="K34" s="59"/>
      <c r="L34" s="59"/>
    </row>
    <row r="35" spans="1:12" ht="15" thickTop="1">
      <c r="A35" s="47" t="s">
        <v>12</v>
      </c>
      <c r="B35" s="45"/>
      <c r="C35" s="48">
        <f>C24</f>
        <v>150</v>
      </c>
      <c r="D35" s="45"/>
      <c r="E35" s="77"/>
      <c r="F35" s="77"/>
      <c r="G35" s="77"/>
      <c r="H35" s="77"/>
      <c r="I35" s="77"/>
      <c r="J35" s="77"/>
      <c r="K35" s="59"/>
      <c r="L35" s="59"/>
    </row>
    <row r="36" spans="1:12" ht="14.25">
      <c r="A36" s="47" t="s">
        <v>13</v>
      </c>
      <c r="B36" s="45"/>
      <c r="C36" s="48">
        <f>C31</f>
        <v>700</v>
      </c>
      <c r="D36" s="45"/>
      <c r="E36" s="77"/>
      <c r="F36" s="77"/>
      <c r="G36" s="77"/>
      <c r="H36" s="77"/>
      <c r="I36" s="77"/>
      <c r="J36" s="77"/>
      <c r="K36" s="59"/>
      <c r="L36" s="59"/>
    </row>
    <row r="37" spans="5:12" ht="14.25">
      <c r="E37" s="59"/>
      <c r="F37" s="59"/>
      <c r="G37" s="59"/>
      <c r="H37" s="59"/>
      <c r="I37" s="59"/>
      <c r="J37" s="59"/>
      <c r="K37" s="59"/>
      <c r="L37" s="59"/>
    </row>
    <row r="38" spans="1:12" ht="14.25">
      <c r="A38" s="8" t="s">
        <v>22</v>
      </c>
      <c r="E38" s="59"/>
      <c r="F38" s="59"/>
      <c r="G38" s="59"/>
      <c r="H38" s="59"/>
      <c r="I38" s="59"/>
      <c r="J38" s="59"/>
      <c r="K38" s="59"/>
      <c r="L38" s="59"/>
    </row>
    <row r="39" spans="5:12" ht="14.25">
      <c r="E39" s="59"/>
      <c r="F39" s="59"/>
      <c r="G39" s="59"/>
      <c r="H39" s="59"/>
      <c r="I39" s="59"/>
      <c r="J39" s="59"/>
      <c r="K39" s="59"/>
      <c r="L39" s="59"/>
    </row>
    <row r="40" spans="5:12" ht="14.25">
      <c r="E40" s="59"/>
      <c r="F40" s="59"/>
      <c r="G40" s="59"/>
      <c r="H40" s="59"/>
      <c r="I40" s="59"/>
      <c r="J40" s="59"/>
      <c r="K40" s="59"/>
      <c r="L40" s="59"/>
    </row>
    <row r="41" spans="5:12" ht="14.25">
      <c r="E41" s="59"/>
      <c r="F41" s="59"/>
      <c r="G41" s="59"/>
      <c r="H41" s="59"/>
      <c r="I41" s="59"/>
      <c r="J41" s="59"/>
      <c r="K41" s="59"/>
      <c r="L41" s="59"/>
    </row>
    <row r="42" spans="5:12" ht="14.25">
      <c r="E42" s="59"/>
      <c r="F42" s="59"/>
      <c r="G42" s="59"/>
      <c r="H42" s="59"/>
      <c r="I42" s="59"/>
      <c r="J42" s="59"/>
      <c r="K42" s="59"/>
      <c r="L42" s="59"/>
    </row>
    <row r="43" spans="5:12" ht="14.25">
      <c r="E43" s="59"/>
      <c r="F43" s="59"/>
      <c r="G43" s="59"/>
      <c r="H43" s="59"/>
      <c r="I43" s="59"/>
      <c r="J43" s="59"/>
      <c r="K43" s="59"/>
      <c r="L43" s="59"/>
    </row>
    <row r="44" spans="5:12" ht="14.25">
      <c r="E44" s="59"/>
      <c r="F44" s="59"/>
      <c r="G44" s="59"/>
      <c r="H44" s="59"/>
      <c r="I44" s="59"/>
      <c r="J44" s="59"/>
      <c r="K44" s="59"/>
      <c r="L44" s="59"/>
    </row>
    <row r="45" spans="5:12" ht="14.25">
      <c r="E45" s="59"/>
      <c r="F45" s="59"/>
      <c r="G45" s="59"/>
      <c r="H45" s="59"/>
      <c r="I45" s="59"/>
      <c r="J45" s="59"/>
      <c r="K45" s="59"/>
      <c r="L45" s="59"/>
    </row>
    <row r="46" spans="5:12" ht="14.25">
      <c r="E46" s="59"/>
      <c r="F46" s="59"/>
      <c r="G46" s="59"/>
      <c r="H46" s="59"/>
      <c r="I46" s="59"/>
      <c r="J46" s="59"/>
      <c r="K46" s="59"/>
      <c r="L46" s="59"/>
    </row>
    <row r="47" spans="5:12" ht="14.25">
      <c r="E47" s="59"/>
      <c r="F47" s="59"/>
      <c r="G47" s="59"/>
      <c r="H47" s="59"/>
      <c r="I47" s="59"/>
      <c r="J47" s="59"/>
      <c r="K47" s="59"/>
      <c r="L47" s="59"/>
    </row>
    <row r="48" spans="5:12" ht="14.25">
      <c r="E48" s="59"/>
      <c r="F48" s="59"/>
      <c r="G48" s="59"/>
      <c r="H48" s="59"/>
      <c r="I48" s="59"/>
      <c r="J48" s="59"/>
      <c r="K48" s="59"/>
      <c r="L48" s="59"/>
    </row>
    <row r="49" spans="5:12" ht="14.25">
      <c r="E49" s="59"/>
      <c r="F49" s="59"/>
      <c r="G49" s="59"/>
      <c r="H49" s="59"/>
      <c r="I49" s="59"/>
      <c r="J49" s="59"/>
      <c r="K49" s="59"/>
      <c r="L49" s="59"/>
    </row>
    <row r="50" spans="5:12" ht="14.25">
      <c r="E50" s="59"/>
      <c r="F50" s="59"/>
      <c r="G50" s="59"/>
      <c r="H50" s="59"/>
      <c r="I50" s="59"/>
      <c r="J50" s="59"/>
      <c r="K50" s="59"/>
      <c r="L50" s="59"/>
    </row>
    <row r="51" spans="5:12" ht="14.25">
      <c r="E51" s="59"/>
      <c r="F51" s="59"/>
      <c r="G51" s="59"/>
      <c r="H51" s="59"/>
      <c r="I51" s="59"/>
      <c r="J51" s="59"/>
      <c r="K51" s="59"/>
      <c r="L51" s="59"/>
    </row>
    <row r="52" spans="5:12" ht="14.25">
      <c r="E52" s="59"/>
      <c r="F52" s="59"/>
      <c r="G52" s="59"/>
      <c r="H52" s="59"/>
      <c r="I52" s="59"/>
      <c r="J52" s="59"/>
      <c r="K52" s="59"/>
      <c r="L52" s="59"/>
    </row>
    <row r="53" spans="5:12" ht="14.25">
      <c r="E53" s="59"/>
      <c r="F53" s="59"/>
      <c r="G53" s="59"/>
      <c r="H53" s="59"/>
      <c r="I53" s="59"/>
      <c r="J53" s="59"/>
      <c r="K53" s="59"/>
      <c r="L53" s="59"/>
    </row>
    <row r="54" spans="5:12" ht="14.25">
      <c r="E54" s="59"/>
      <c r="F54" s="59"/>
      <c r="G54" s="59"/>
      <c r="H54" s="59"/>
      <c r="I54" s="59"/>
      <c r="J54" s="59"/>
      <c r="K54" s="59"/>
      <c r="L54" s="59"/>
    </row>
    <row r="55" spans="5:12" ht="14.25">
      <c r="E55" s="59"/>
      <c r="F55" s="59"/>
      <c r="G55" s="59"/>
      <c r="H55" s="59"/>
      <c r="I55" s="59"/>
      <c r="J55" s="59"/>
      <c r="K55" s="59"/>
      <c r="L55" s="59"/>
    </row>
    <row r="56" spans="5:12" ht="14.25">
      <c r="E56" s="59"/>
      <c r="F56" s="59"/>
      <c r="G56" s="59"/>
      <c r="H56" s="59"/>
      <c r="I56" s="59"/>
      <c r="J56" s="59"/>
      <c r="K56" s="59"/>
      <c r="L56" s="59"/>
    </row>
    <row r="57" spans="5:12" ht="14.25">
      <c r="E57" s="59"/>
      <c r="F57" s="59"/>
      <c r="G57" s="59"/>
      <c r="H57" s="59"/>
      <c r="I57" s="59"/>
      <c r="J57" s="59"/>
      <c r="K57" s="59"/>
      <c r="L57" s="59"/>
    </row>
    <row r="58" spans="5:12" ht="14.25">
      <c r="E58" s="59"/>
      <c r="F58" s="59"/>
      <c r="G58" s="59"/>
      <c r="H58" s="59"/>
      <c r="I58" s="59"/>
      <c r="J58" s="59"/>
      <c r="K58" s="59"/>
      <c r="L58" s="59"/>
    </row>
    <row r="59" spans="5:12" ht="14.25">
      <c r="E59" s="59"/>
      <c r="F59" s="59"/>
      <c r="G59" s="59"/>
      <c r="H59" s="59"/>
      <c r="I59" s="59"/>
      <c r="J59" s="59"/>
      <c r="K59" s="59"/>
      <c r="L59" s="59"/>
    </row>
    <row r="60" spans="5:12" ht="14.25">
      <c r="E60" s="59"/>
      <c r="F60" s="59"/>
      <c r="G60" s="59"/>
      <c r="H60" s="59"/>
      <c r="I60" s="59"/>
      <c r="J60" s="59"/>
      <c r="K60" s="59"/>
      <c r="L60" s="59"/>
    </row>
    <row r="61" spans="5:12" ht="14.25">
      <c r="E61" s="59"/>
      <c r="F61" s="59"/>
      <c r="G61" s="59"/>
      <c r="H61" s="59"/>
      <c r="I61" s="59"/>
      <c r="J61" s="59"/>
      <c r="K61" s="59"/>
      <c r="L61" s="59"/>
    </row>
    <row r="62" spans="5:12" ht="14.25">
      <c r="E62" s="59"/>
      <c r="F62" s="59"/>
      <c r="G62" s="59"/>
      <c r="H62" s="59"/>
      <c r="I62" s="59"/>
      <c r="J62" s="59"/>
      <c r="K62" s="59"/>
      <c r="L62" s="59"/>
    </row>
    <row r="63" spans="5:12" ht="14.25">
      <c r="E63" s="59"/>
      <c r="F63" s="59"/>
      <c r="G63" s="59"/>
      <c r="H63" s="59"/>
      <c r="I63" s="59"/>
      <c r="J63" s="59"/>
      <c r="K63" s="59"/>
      <c r="L63" s="59"/>
    </row>
    <row r="64" spans="5:12" ht="14.25">
      <c r="E64" s="59"/>
      <c r="F64" s="59"/>
      <c r="G64" s="59"/>
      <c r="H64" s="59"/>
      <c r="I64" s="59"/>
      <c r="J64" s="59"/>
      <c r="K64" s="59"/>
      <c r="L64" s="59"/>
    </row>
    <row r="65" spans="5:12" ht="14.25">
      <c r="E65" s="59"/>
      <c r="F65" s="59"/>
      <c r="G65" s="59"/>
      <c r="H65" s="59"/>
      <c r="I65" s="59"/>
      <c r="J65" s="59"/>
      <c r="K65" s="59"/>
      <c r="L65" s="59"/>
    </row>
    <row r="66" spans="5:12" ht="14.25">
      <c r="E66" s="59"/>
      <c r="F66" s="59"/>
      <c r="G66" s="59"/>
      <c r="H66" s="59"/>
      <c r="I66" s="59"/>
      <c r="J66" s="59"/>
      <c r="K66" s="59"/>
      <c r="L66" s="59"/>
    </row>
    <row r="67" spans="5:12" ht="14.25">
      <c r="E67" s="59"/>
      <c r="F67" s="59"/>
      <c r="G67" s="59"/>
      <c r="H67" s="59"/>
      <c r="I67" s="59"/>
      <c r="J67" s="59"/>
      <c r="K67" s="59"/>
      <c r="L67" s="59"/>
    </row>
    <row r="68" spans="5:12" ht="14.25">
      <c r="E68" s="59"/>
      <c r="F68" s="59"/>
      <c r="G68" s="59"/>
      <c r="H68" s="59"/>
      <c r="I68" s="59"/>
      <c r="J68" s="59"/>
      <c r="K68" s="59"/>
      <c r="L68" s="59"/>
    </row>
    <row r="69" spans="5:12" ht="14.25">
      <c r="E69" s="59"/>
      <c r="F69" s="59"/>
      <c r="G69" s="59"/>
      <c r="H69" s="59"/>
      <c r="I69" s="59"/>
      <c r="J69" s="59"/>
      <c r="K69" s="59"/>
      <c r="L69" s="59"/>
    </row>
    <row r="70" spans="5:12" ht="14.25">
      <c r="E70" s="59"/>
      <c r="F70" s="59"/>
      <c r="G70" s="59"/>
      <c r="H70" s="59"/>
      <c r="I70" s="59"/>
      <c r="J70" s="59"/>
      <c r="K70" s="59"/>
      <c r="L70" s="59"/>
    </row>
    <row r="71" spans="5:12" ht="14.25">
      <c r="E71" s="59"/>
      <c r="F71" s="59"/>
      <c r="G71" s="59"/>
      <c r="H71" s="59"/>
      <c r="I71" s="59"/>
      <c r="J71" s="59"/>
      <c r="K71" s="59"/>
      <c r="L71" s="59"/>
    </row>
    <row r="72" spans="5:12" ht="14.25">
      <c r="E72" s="59"/>
      <c r="F72" s="59"/>
      <c r="G72" s="59"/>
      <c r="H72" s="59"/>
      <c r="I72" s="59"/>
      <c r="J72" s="59"/>
      <c r="K72" s="59"/>
      <c r="L72" s="59"/>
    </row>
    <row r="73" spans="5:12" ht="14.25">
      <c r="E73" s="59"/>
      <c r="F73" s="59"/>
      <c r="G73" s="59"/>
      <c r="H73" s="59"/>
      <c r="I73" s="59"/>
      <c r="J73" s="59"/>
      <c r="K73" s="59"/>
      <c r="L73" s="59"/>
    </row>
    <row r="74" spans="5:12" ht="14.25">
      <c r="E74" s="59"/>
      <c r="F74" s="59"/>
      <c r="G74" s="59"/>
      <c r="H74" s="59"/>
      <c r="I74" s="59"/>
      <c r="J74" s="59"/>
      <c r="K74" s="59"/>
      <c r="L74" s="59"/>
    </row>
    <row r="75" spans="5:12" ht="14.25">
      <c r="E75" s="59"/>
      <c r="F75" s="59"/>
      <c r="G75" s="59"/>
      <c r="H75" s="59"/>
      <c r="I75" s="59"/>
      <c r="J75" s="59"/>
      <c r="K75" s="59"/>
      <c r="L75" s="59"/>
    </row>
    <row r="76" spans="5:12" ht="14.25">
      <c r="E76" s="59"/>
      <c r="F76" s="59"/>
      <c r="G76" s="59"/>
      <c r="H76" s="59"/>
      <c r="I76" s="59"/>
      <c r="J76" s="59"/>
      <c r="K76" s="59"/>
      <c r="L76" s="59"/>
    </row>
    <row r="77" spans="5:12" ht="14.25">
      <c r="E77" s="59"/>
      <c r="F77" s="59"/>
      <c r="G77" s="59"/>
      <c r="H77" s="59"/>
      <c r="I77" s="59"/>
      <c r="J77" s="59"/>
      <c r="K77" s="59"/>
      <c r="L77" s="59"/>
    </row>
    <row r="78" spans="5:12" ht="14.25">
      <c r="E78" s="59"/>
      <c r="F78" s="59"/>
      <c r="G78" s="59"/>
      <c r="H78" s="59"/>
      <c r="I78" s="59"/>
      <c r="J78" s="59"/>
      <c r="K78" s="59"/>
      <c r="L78" s="59"/>
    </row>
    <row r="79" spans="5:12" ht="14.25">
      <c r="E79" s="59"/>
      <c r="F79" s="59"/>
      <c r="G79" s="59"/>
      <c r="H79" s="59"/>
      <c r="I79" s="59"/>
      <c r="J79" s="59"/>
      <c r="K79" s="59"/>
      <c r="L79" s="59"/>
    </row>
    <row r="80" spans="5:12" ht="14.25">
      <c r="E80" s="59"/>
      <c r="F80" s="59"/>
      <c r="G80" s="59"/>
      <c r="H80" s="59"/>
      <c r="I80" s="59"/>
      <c r="J80" s="59"/>
      <c r="K80" s="59"/>
      <c r="L80" s="59"/>
    </row>
    <row r="81" spans="5:12" ht="14.25">
      <c r="E81" s="59"/>
      <c r="F81" s="59"/>
      <c r="G81" s="59"/>
      <c r="H81" s="59"/>
      <c r="I81" s="59"/>
      <c r="J81" s="59"/>
      <c r="K81" s="59"/>
      <c r="L81" s="59"/>
    </row>
  </sheetData>
  <sheetProtection/>
  <mergeCells count="1">
    <mergeCell ref="E12:I12"/>
  </mergeCells>
  <conditionalFormatting sqref="C13">
    <cfRule type="cellIs" priority="19" dxfId="11" operator="equal" stopIfTrue="1">
      <formula>0</formula>
    </cfRule>
  </conditionalFormatting>
  <conditionalFormatting sqref="C14:C21">
    <cfRule type="cellIs" priority="10" dxfId="11" operator="equal" stopIfTrue="1">
      <formula>0</formula>
    </cfRule>
  </conditionalFormatting>
  <conditionalFormatting sqref="C10">
    <cfRule type="cellIs" priority="9" dxfId="11" operator="equal" stopIfTrue="1">
      <formula>0</formula>
    </cfRule>
  </conditionalFormatting>
  <conditionalFormatting sqref="E28">
    <cfRule type="cellIs" priority="7" dxfId="12" operator="equal" stopIfTrue="1">
      <formula>0</formula>
    </cfRule>
  </conditionalFormatting>
  <conditionalFormatting sqref="E26 G26:J26">
    <cfRule type="cellIs" priority="8" dxfId="12" operator="equal" stopIfTrue="1">
      <formula>0</formula>
    </cfRule>
  </conditionalFormatting>
  <conditionalFormatting sqref="F28">
    <cfRule type="cellIs" priority="5" dxfId="12" operator="equal" stopIfTrue="1">
      <formula>0</formula>
    </cfRule>
  </conditionalFormatting>
  <conditionalFormatting sqref="F26">
    <cfRule type="cellIs" priority="6" dxfId="12" operator="equal" stopIfTrue="1">
      <formula>0</formula>
    </cfRule>
  </conditionalFormatting>
  <conditionalFormatting sqref="C27">
    <cfRule type="cellIs" priority="4" dxfId="11" operator="equal" stopIfTrue="1">
      <formula>0</formula>
    </cfRule>
  </conditionalFormatting>
  <conditionalFormatting sqref="C24:C30 C32:C36">
    <cfRule type="cellIs" priority="3" dxfId="11" operator="equal" stopIfTrue="1">
      <formula>0</formula>
    </cfRule>
  </conditionalFormatting>
  <conditionalFormatting sqref="C31">
    <cfRule type="cellIs" priority="2" dxfId="11" operator="equal" stopIfTrue="1">
      <formula>0</formula>
    </cfRule>
  </conditionalFormatting>
  <conditionalFormatting sqref="G28:J28">
    <cfRule type="cellIs" priority="1" dxfId="11" operator="equal" stopIfTrue="1">
      <formula>0</formula>
    </cfRule>
  </conditionalFormatting>
  <printOptions/>
  <pageMargins left="0" right="0" top="0" bottom="0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Veiko Ulp</dc:creator>
  <cp:keywords/>
  <dc:description/>
  <cp:lastModifiedBy>Toomas</cp:lastModifiedBy>
  <cp:lastPrinted>2020-04-05T07:48:24Z</cp:lastPrinted>
  <dcterms:created xsi:type="dcterms:W3CDTF">2020-04-02T07:28:13Z</dcterms:created>
  <dcterms:modified xsi:type="dcterms:W3CDTF">2020-04-19T05:21:26Z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9583dd50-c470-4b4b-ba8d-4f92288db5a3</vt:lpwstr>
  </property>
</Properties>
</file>