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https://eestiolympiakomitee-my.sharepoint.com/personal/marit_eok_ee/Documents/Komisjonile_2026_rahad/"/>
    </mc:Choice>
  </mc:AlternateContent>
  <xr:revisionPtr revIDLastSave="194" documentId="8_{193D38B7-C75D-074B-8C77-134428948C7D}" xr6:coauthVersionLast="47" xr6:coauthVersionMax="47" xr10:uidLastSave="{7BCEAB93-C571-C141-AB63-BA473D435D72}"/>
  <bookViews>
    <workbookView xWindow="0" yWindow="760" windowWidth="29400" windowHeight="17240" xr2:uid="{EE03B3AE-4F42-2E45-982A-83B5D349A4BE}"/>
  </bookViews>
  <sheets>
    <sheet name="tegevustoetus_2026" sheetId="2" r:id="rId1"/>
    <sheet name="EL_projektid" sheetId="3" r:id="rId2"/>
    <sheet name="lisatulemused_OM" sheetId="4" r:id="rId3"/>
    <sheet name="lisatulemused_MOM"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2" l="1"/>
  <c r="D66" i="2"/>
  <c r="E66" i="2"/>
  <c r="F66" i="2"/>
  <c r="G66" i="2"/>
  <c r="H66" i="2"/>
  <c r="I66" i="2"/>
  <c r="J66" i="2"/>
  <c r="K66" i="2"/>
  <c r="L66" i="2"/>
  <c r="M66" i="2"/>
  <c r="N66" i="2"/>
  <c r="O66" i="2"/>
  <c r="B66" i="2"/>
  <c r="C41" i="2"/>
  <c r="D41" i="2"/>
  <c r="E41" i="2"/>
  <c r="G41" i="2"/>
  <c r="H41" i="2"/>
  <c r="I41" i="2"/>
  <c r="J41" i="2"/>
  <c r="K41" i="2"/>
  <c r="L41" i="2"/>
  <c r="M41" i="2"/>
  <c r="N41" i="2"/>
  <c r="O41" i="2"/>
  <c r="P41" i="2"/>
  <c r="B41" i="2"/>
  <c r="C31" i="2"/>
  <c r="D31" i="2"/>
  <c r="E31" i="2"/>
  <c r="F31" i="2"/>
  <c r="G31" i="2"/>
  <c r="H31" i="2"/>
  <c r="I31" i="2"/>
  <c r="J31" i="2"/>
  <c r="K31" i="2"/>
  <c r="L31" i="2"/>
  <c r="M31" i="2"/>
  <c r="B31" i="2"/>
  <c r="N31" i="2" l="1"/>
  <c r="S3" i="2" l="1"/>
  <c r="P45" i="2"/>
  <c r="P46" i="2"/>
  <c r="P47" i="2"/>
  <c r="P49" i="2"/>
  <c r="P50" i="2"/>
  <c r="P51" i="2"/>
  <c r="P52" i="2"/>
  <c r="P54" i="2"/>
  <c r="P55" i="2"/>
  <c r="P56" i="2"/>
  <c r="P58" i="2"/>
  <c r="P59" i="2"/>
  <c r="P61" i="2"/>
  <c r="P62" i="2"/>
  <c r="P63" i="2"/>
  <c r="P64" i="2"/>
  <c r="P65" i="2"/>
  <c r="P44" i="2"/>
  <c r="P66" i="2"/>
  <c r="Q35" i="2"/>
  <c r="Q36" i="2"/>
  <c r="Q37" i="2"/>
  <c r="Q38" i="2"/>
  <c r="Q39" i="2"/>
  <c r="Q34" i="2"/>
  <c r="Q41" i="2"/>
  <c r="P4" i="2"/>
  <c r="P3" i="2"/>
  <c r="P5" i="2"/>
  <c r="P7" i="2"/>
  <c r="P8" i="2"/>
  <c r="P9" i="2"/>
  <c r="P10" i="2"/>
  <c r="P11" i="2"/>
  <c r="P13" i="2"/>
  <c r="P14" i="2"/>
  <c r="P15" i="2"/>
  <c r="P16" i="2"/>
  <c r="P17" i="2"/>
  <c r="P18" i="2"/>
  <c r="P19" i="2"/>
  <c r="P20" i="2"/>
  <c r="P21" i="2"/>
  <c r="P22" i="2"/>
  <c r="P24" i="2"/>
  <c r="P25" i="2"/>
  <c r="P26" i="2"/>
  <c r="P27" i="2"/>
  <c r="P28" i="2"/>
  <c r="P29" i="2"/>
  <c r="P30" i="2"/>
  <c r="P2" i="2"/>
  <c r="O31" i="2"/>
  <c r="P31" i="2" s="1"/>
  <c r="S4" i="2" l="1"/>
  <c r="S5" i="2" s="1"/>
  <c r="S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 Jukk</author>
  </authors>
  <commentList>
    <comment ref="O1" authorId="0" shapeId="0" xr:uid="{EBE7E0A6-80A4-5A4F-B51E-4106FDF397B1}">
      <text>
        <r>
          <rPr>
            <b/>
            <sz val="10"/>
            <color rgb="FF000000"/>
            <rFont val="Tahoma"/>
            <family val="2"/>
          </rPr>
          <t>Marit Jukk:</t>
        </r>
        <r>
          <rPr>
            <sz val="10"/>
            <color rgb="FF000000"/>
            <rFont val="Tahoma"/>
            <family val="2"/>
          </rPr>
          <t xml:space="preserve">
</t>
        </r>
        <r>
          <rPr>
            <sz val="10"/>
            <color rgb="FF000000"/>
            <rFont val="Tahoma"/>
            <family val="2"/>
          </rPr>
          <t xml:space="preserve">kõik kokku 2025: 
</t>
        </r>
        <r>
          <rPr>
            <sz val="10"/>
            <color rgb="FF000000"/>
            <rFont val="Tahoma"/>
            <family val="2"/>
          </rPr>
          <t xml:space="preserve">- tegevustoetus
</t>
        </r>
        <r>
          <rPr>
            <sz val="10"/>
            <color rgb="FF000000"/>
            <rFont val="Tahoma"/>
            <family val="2"/>
          </rPr>
          <t xml:space="preserve">- noortespordi toetus
</t>
        </r>
        <r>
          <rPr>
            <sz val="10"/>
            <color rgb="FF000000"/>
            <rFont val="Tahoma"/>
            <family val="2"/>
          </rPr>
          <t>- kohtunike toetus</t>
        </r>
      </text>
    </comment>
    <comment ref="P4" authorId="0" shapeId="0" xr:uid="{1F30F3F2-694F-074C-AD07-E7B7E7D75741}">
      <text>
        <r>
          <rPr>
            <b/>
            <sz val="10"/>
            <color rgb="FF000000"/>
            <rFont val="Tahoma"/>
            <family val="2"/>
          </rPr>
          <t>Marit Jukk:</t>
        </r>
        <r>
          <rPr>
            <sz val="10"/>
            <color rgb="FF000000"/>
            <rFont val="Tahoma"/>
            <family val="2"/>
          </rPr>
          <t xml:space="preserve">
</t>
        </r>
        <r>
          <rPr>
            <sz val="12"/>
            <color rgb="FF000000"/>
            <rFont val="Tahoma"/>
            <family val="2"/>
          </rPr>
          <t xml:space="preserve">kukkumine täiskasvanute punktides. samuti sel korral esitatud lisatulemused ei ole nii kõrgetasemelised kui eelneval aastal esitatud (mis andis 30 lisapunkti). Täpsustav inf lisatulemuste sheet'is. </t>
        </r>
      </text>
    </comment>
    <comment ref="P11" authorId="0" shapeId="0" xr:uid="{0874F1A8-B140-2F44-835A-D0181E430594}">
      <text>
        <r>
          <rPr>
            <b/>
            <sz val="10"/>
            <color rgb="FF000000"/>
            <rFont val="Tahoma"/>
            <family val="2"/>
          </rPr>
          <t>Marit Jukk:</t>
        </r>
        <r>
          <rPr>
            <sz val="10"/>
            <color rgb="FF000000"/>
            <rFont val="Tahoma"/>
            <family val="2"/>
          </rPr>
          <t xml:space="preserve">
</t>
        </r>
        <r>
          <rPr>
            <sz val="12"/>
            <color rgb="FF000000"/>
            <rFont val="Tahoma"/>
            <family val="2"/>
          </rPr>
          <t>kukkumine noorte tulemuste koondpunktides</t>
        </r>
      </text>
    </comment>
    <comment ref="P14" authorId="0" shapeId="0" xr:uid="{0F2D56FE-71FC-F442-A5C0-722CA9E8B68E}">
      <text>
        <r>
          <rPr>
            <b/>
            <sz val="10"/>
            <color rgb="FF000000"/>
            <rFont val="Tahoma"/>
            <family val="2"/>
          </rPr>
          <t>Marit Jukk:</t>
        </r>
        <r>
          <rPr>
            <sz val="10"/>
            <color rgb="FF000000"/>
            <rFont val="Tahoma"/>
            <family val="2"/>
          </rPr>
          <t xml:space="preserve">
</t>
        </r>
        <r>
          <rPr>
            <sz val="10"/>
            <color rgb="FF000000"/>
            <rFont val="Tahoma"/>
            <family val="2"/>
          </rPr>
          <t>kukkumine noorte tulemuste koondpunktides.</t>
        </r>
      </text>
    </comment>
    <comment ref="P33" authorId="0" shapeId="0" xr:uid="{8EE66BD8-2E56-8842-A046-2A6F29257EC8}">
      <text>
        <r>
          <rPr>
            <b/>
            <sz val="10"/>
            <color rgb="FF000000"/>
            <rFont val="Tahoma"/>
            <family val="2"/>
          </rPr>
          <t>Marit Jukk:</t>
        </r>
        <r>
          <rPr>
            <sz val="10"/>
            <color rgb="FF000000"/>
            <rFont val="Tahoma"/>
            <family val="2"/>
          </rPr>
          <t xml:space="preserve">
</t>
        </r>
        <r>
          <rPr>
            <sz val="10"/>
            <color rgb="FF000000"/>
            <rFont val="Tahoma"/>
            <family val="2"/>
          </rPr>
          <t xml:space="preserve">kõik kokku 2025: 
</t>
        </r>
        <r>
          <rPr>
            <sz val="10"/>
            <color rgb="FF000000"/>
            <rFont val="Tahoma"/>
            <family val="2"/>
          </rPr>
          <t xml:space="preserve">- tegevustoetus
</t>
        </r>
        <r>
          <rPr>
            <sz val="10"/>
            <color rgb="FF000000"/>
            <rFont val="Tahoma"/>
            <family val="2"/>
          </rPr>
          <t xml:space="preserve">- noortespordi toetus
</t>
        </r>
        <r>
          <rPr>
            <sz val="10"/>
            <color rgb="FF000000"/>
            <rFont val="Tahoma"/>
            <family val="2"/>
          </rPr>
          <t>- kohtunike toetus</t>
        </r>
      </text>
    </comment>
    <comment ref="Q35" authorId="0" shapeId="0" xr:uid="{DD490156-503E-2B44-A725-FA70D5133E44}">
      <text>
        <r>
          <rPr>
            <b/>
            <sz val="12"/>
            <color rgb="FF000000"/>
            <rFont val="Tahoma"/>
            <family val="2"/>
          </rPr>
          <t>Marit Jukk:</t>
        </r>
        <r>
          <rPr>
            <sz val="12"/>
            <color rgb="FF000000"/>
            <rFont val="Tahoma"/>
            <family val="2"/>
          </rPr>
          <t xml:space="preserve">
</t>
        </r>
        <r>
          <rPr>
            <sz val="12"/>
            <color rgb="FF000000"/>
            <rFont val="Tahoma"/>
            <family val="2"/>
          </rPr>
          <t>täiskasvanute tulemused jätsin 0 peale,, saame seda arutada ja korrigeerida vajadusel</t>
        </r>
      </text>
    </comment>
    <comment ref="O43" authorId="0" shapeId="0" xr:uid="{A28A5E4D-56F5-AD4A-9FC0-95435E406482}">
      <text>
        <r>
          <rPr>
            <b/>
            <sz val="10"/>
            <color rgb="FF000000"/>
            <rFont val="Tahoma"/>
            <family val="2"/>
          </rPr>
          <t>Marit Jukk:</t>
        </r>
        <r>
          <rPr>
            <sz val="10"/>
            <color rgb="FF000000"/>
            <rFont val="Tahoma"/>
            <family val="2"/>
          </rPr>
          <t xml:space="preserve">
</t>
        </r>
        <r>
          <rPr>
            <sz val="10"/>
            <color rgb="FF000000"/>
            <rFont val="Tahoma"/>
            <family val="2"/>
          </rPr>
          <t xml:space="preserve">kõik kokku 2025: 
</t>
        </r>
        <r>
          <rPr>
            <sz val="10"/>
            <color rgb="FF000000"/>
            <rFont val="Tahoma"/>
            <family val="2"/>
          </rPr>
          <t xml:space="preserve">- tegevustoetus
</t>
        </r>
        <r>
          <rPr>
            <sz val="10"/>
            <color rgb="FF000000"/>
            <rFont val="Tahoma"/>
            <family val="2"/>
          </rPr>
          <t xml:space="preserve">- noortespordi toetus
</t>
        </r>
        <r>
          <rPr>
            <sz val="10"/>
            <color rgb="FF000000"/>
            <rFont val="Tahoma"/>
            <family val="2"/>
          </rPr>
          <t>- kohtunike toetus</t>
        </r>
      </text>
    </comment>
    <comment ref="P56" authorId="0" shapeId="0" xr:uid="{CF2F2B12-BC1D-F543-B440-E375A604396D}">
      <text>
        <r>
          <rPr>
            <b/>
            <sz val="10"/>
            <color rgb="FF000000"/>
            <rFont val="Tahoma"/>
            <family val="2"/>
          </rPr>
          <t>Marit Jukk:</t>
        </r>
        <r>
          <rPr>
            <sz val="10"/>
            <color rgb="FF000000"/>
            <rFont val="Tahoma"/>
            <family val="2"/>
          </rPr>
          <t xml:space="preserve">
</t>
        </r>
        <r>
          <rPr>
            <sz val="12"/>
            <color rgb="FF000000"/>
            <rFont val="Tahoma"/>
            <family val="2"/>
          </rPr>
          <t>noorte tulemuste koondpunktid 2025a 153, vs praegu 117</t>
        </r>
      </text>
    </comment>
    <comment ref="P63" authorId="0" shapeId="0" xr:uid="{5249E7B1-B988-D34A-A702-7645DE5251A3}">
      <text>
        <r>
          <rPr>
            <b/>
            <sz val="10"/>
            <color rgb="FF000000"/>
            <rFont val="Tahoma"/>
            <family val="2"/>
          </rPr>
          <t>Marit Jukk:</t>
        </r>
        <r>
          <rPr>
            <sz val="10"/>
            <color rgb="FF000000"/>
            <rFont val="Tahoma"/>
            <family val="2"/>
          </rPr>
          <t xml:space="preserve">
</t>
        </r>
        <r>
          <rPr>
            <sz val="12"/>
            <color rgb="FF000000"/>
            <rFont val="Tahoma"/>
            <family val="2"/>
          </rPr>
          <t>poole vähem noorte tulemuste punkte</t>
        </r>
      </text>
    </comment>
  </commentList>
</comments>
</file>

<file path=xl/sharedStrings.xml><?xml version="1.0" encoding="utf-8"?>
<sst xmlns="http://schemas.openxmlformats.org/spreadsheetml/2006/main" count="594" uniqueCount="318">
  <si>
    <t>Alaliit</t>
  </si>
  <si>
    <t>Täiskasvanute tulemuste koondpunktid</t>
  </si>
  <si>
    <t>Esindatus olümpial</t>
  </si>
  <si>
    <t>Hea juhtimistava</t>
  </si>
  <si>
    <t>Täiskasvanute taotluse punktid</t>
  </si>
  <si>
    <t>Arvutuslik täiskasvanute toetus</t>
  </si>
  <si>
    <t>Noorte harrastajate arv</t>
  </si>
  <si>
    <t>Treeneritoetuse harrastajate arv</t>
  </si>
  <si>
    <t>Noorte tulemuste koondpunktid</t>
  </si>
  <si>
    <t>Arvutuslik noorte toetus</t>
  </si>
  <si>
    <t>Taotlus</t>
  </si>
  <si>
    <t>Toetus 2025</t>
  </si>
  <si>
    <t>Muutus %</t>
  </si>
  <si>
    <t>Eesti Golfi Liit</t>
  </si>
  <si>
    <t>-0.5</t>
  </si>
  <si>
    <t>Eesti Jalgratturite Liit</t>
  </si>
  <si>
    <t>Eesti Judoliit</t>
  </si>
  <si>
    <t>Eesti Kergejõustikuliit</t>
  </si>
  <si>
    <t>0.5</t>
  </si>
  <si>
    <t>Eesti Poksiliit</t>
  </si>
  <si>
    <t>Eesti Purjetamise Liit</t>
  </si>
  <si>
    <t>Eesti Ronimisliit</t>
  </si>
  <si>
    <t>Eesti Rulluisuliit</t>
  </si>
  <si>
    <t>Eesti Sulgpalliliit</t>
  </si>
  <si>
    <t>Eesti Suusaliit</t>
  </si>
  <si>
    <t>Eesti Taekwondo Föderatsioon</t>
  </si>
  <si>
    <t>Eesti Ujumisliit</t>
  </si>
  <si>
    <t>Eesti Vibuliit</t>
  </si>
  <si>
    <t>Kokku</t>
  </si>
  <si>
    <t>Harrastajate koondpunktid</t>
  </si>
  <si>
    <t>Treenerite koondpunktid</t>
  </si>
  <si>
    <t>Eesti Võimlemisliit</t>
  </si>
  <si>
    <t>-</t>
  </si>
  <si>
    <t>Projekt</t>
  </si>
  <si>
    <t>Eesmärk</t>
  </si>
  <si>
    <t>Osalejad</t>
  </si>
  <si>
    <t>Algus</t>
  </si>
  <si>
    <t>Lõpp</t>
  </si>
  <si>
    <t>Veebileht</t>
  </si>
  <si>
    <t>Komisjoni otsus</t>
  </si>
  <si>
    <t>AquaSafe Kids Project ERASMUS</t>
  </si>
  <si>
    <t>The AquaSafe Kids (ASK) project aims to promote health-enhancing physical activity (HEPA) and increase participation in sports by integrating structured, high-quality swimming education into school curricula across Europe. The project directly addresses the Erasmus+ priority of encouraging healthy lifestyles by ensuring children engage in regular physical activity through swimming, fostering lifelong fitness habits and reducing sedentary behaviour.</t>
  </si>
  <si>
    <t>1 AQUATIC SPORTS ASSOCIATION OF MALTA Malta Coordinator 2 Croatian swimming federation Croatia Partner 3 Eesti Ujumisliit EE Partner 4 SVEUCILISTE U ZAGREBU Croatia Partner 5 Österreichischer Schwimmverband (Austrian Swimming F Austria Partner 6 SPORT MALTA MT Partner7 Magyar Úszó Szövetség HU Partner 8 Georgian Aquatic Sports National Federation GE Partner 9 European Aquatics CH Associated 10 André Ricardo Almeida Rodrigues, Unipessoal, Lda PT Partner 11 BULGARSKA FEDERATSIYA PLUVNI SPORTOVE BG Partner</t>
  </si>
  <si>
    <t>https://erasmus-plus.ec.europa.eu/projects/search/details/101245132</t>
  </si>
  <si>
    <t>Erasmus+ 470 EMERGING NATIONS &amp; COACHES CLINIC 2025</t>
  </si>
  <si>
    <t>treenerite koolitus</t>
  </si>
  <si>
    <t>Uku Kuusk</t>
  </si>
  <si>
    <t>https://www.470.org</t>
  </si>
  <si>
    <t>õpiränded</t>
  </si>
  <si>
    <t>Erasmus+ töövarjutus</t>
  </si>
  <si>
    <t>treeneri areng</t>
  </si>
  <si>
    <t>https://www.tyf.org.tr</t>
  </si>
  <si>
    <t>Eesti Võrkpalli Liit</t>
  </si>
  <si>
    <t>CEV School Project</t>
  </si>
  <si>
    <t>Tutvustada kooliõpilastele ja kehalise kasvatuse õpetajatele võrkpalli algõpetust, näidata lastele võrkpalli põnevust ja seega saada juurde lapsi treeningutele. Koolitada õpetajaid väliskoolitustel.</t>
  </si>
  <si>
    <t>Eesti, Bosnia, Bulgaaria, Horvaatia, Taani, Fääri Saared, Gröönimaa, Iirimaa, Luksemburg, Makedoonia, Šotimaa, Azerbaidžaan, Armeenia, Gibraltar, Island, Kosovo, Moldova, Malta, Põhja-Iirimaa, Sloveenia, Slovakkia</t>
  </si>
  <si>
    <t>01.01.26</t>
  </si>
  <si>
    <t>31.12.26</t>
  </si>
  <si>
    <t>https://inside.cev.eu/development/projects/cev-school-project/#partners</t>
  </si>
  <si>
    <t>Eesti Käsipalli Liit</t>
  </si>
  <si>
    <t>MOVE4HANDBALL</t>
  </si>
  <si>
    <t>Projekti eesmärk on suurendada füüsilise aktiivsuse osakaalu lasteaias ja algklassides käivate laste seas, pakkudes õpetajatele liikumispõhist koolitust, mis tugineb käsipallist inspireeritud metoodikale. Projekt keskendub varajase liikumisaktiivsuse toetamisele läbi mänguliste tegevuste, mis arendavad laste kehalisi baasoskusi, koordinatsiooni, meeskonnatööd ja liikumisrõõmu. Eesti ja Horvaatia koostöö kaudu luuakse metoodika, koolitatakse õpetajaid ning rakendatakse uus õppeviis lasteaedades, et kujundada aktiivseid eluviise juba varases eas.</t>
  </si>
  <si>
    <t>Eesti Käsipalliliit - juht Horvaatia Käsipalliföderatsioon - partner</t>
  </si>
  <si>
    <t>https://erasmus-plus.ec.europa.eu/projects/search/?page=1&amp;sort=&amp;domain=eplus2021&amp;view=list&amp;map=false&amp;keyword=MOVE4HANDBALL&amp;searchType=projects</t>
  </si>
  <si>
    <t>Ski Leans On the Promotion of the Environment</t>
  </si>
  <si>
    <t>SLOPE projekti eesmärk on vähendada suusatamise mõju bioloogilisele mitmekesisusele ja edendada jätkusuutlikke juhtimistavasid talispordialade organisatsioonides. Projekt ühendab Prantsuse, Norra, Eesti suusaliidud ja FIS-i, et luua süsteemne lähenemine bioloogilise mitmekesisuse juhtimisele nii organisatsioonide kui ka ürituste tasandil. Fookus on kolmel ökosüsteemil: Alpide kõrgmäestik, Eesti boreaalsed madalikud ja Norra subarktilised fjordimäed. Projekti tegevused jagunevad kolme telje vahel: Hindamine – suusatamise keskkonnamõju analüüs, KPI-de loomine ja parimate praktikate tuvastamine. Rakendamine – strateegiate lõimimine, leevendusmeetmete piloteerimine ja tarneahela jälgitavuse parandamine. Teavitamine ja koolitus – oskuste arendamine, kampaaniad ja digitaalsed tegevused. Eesmärk on juurutada bioloogilise mitmekesisuse põhimõtted talispordi juhtimises ning muuta lahendused skaleeritavaks ja ülekantavaks kogu tööstuses.</t>
  </si>
  <si>
    <t>FEDERATION FRANCAISE DE SKI, SCUOLA SUPERIORE DI STUDI UNIVERSITARI E DI PERFEZIONAMENTO S ANNA, NORGES SKIFORBUND, EESTI SUUSALIIT, SIHTASUTUS STOCKHOLMI KESKKONNAINSTITUUDI TALLINNA KESKUS</t>
  </si>
  <si>
    <t>https://erasmus-plus.ec.europa.eu/projects/search/details/101244897</t>
  </si>
  <si>
    <t>Elevating Judging Standards in Estonia's Climbing Community</t>
  </si>
  <si>
    <t>Arendada kohtunike asjatundlikkust Eesti ronimiskogukonnas, tagades rahvusvaheliste standardite järgimise Eesti ronimisüritustel.</t>
  </si>
  <si>
    <t>Veronica Luidalepp</t>
  </si>
  <si>
    <t>31/05/2025</t>
  </si>
  <si>
    <t>https://kaart.noored.ee/projektid/arc_10515/</t>
  </si>
  <si>
    <t>õpiränne, mina seda ei arvestaks</t>
  </si>
  <si>
    <t>Eesti Jalgpalli Liit</t>
  </si>
  <si>
    <t>TARGET</t>
  </si>
  <si>
    <t>Võrdõiguslikkus.</t>
  </si>
  <si>
    <t>Ei ole leitav Erasmus+ projektide lehel, alaliit päringutele ei ole vastanud.</t>
  </si>
  <si>
    <t>Integriball 2.0</t>
  </si>
  <si>
    <t>Kihlveopettuste ennetamine.</t>
  </si>
  <si>
    <t>https://erasmus-plus.ec.europa.eu/projects/search/details/101133702</t>
  </si>
  <si>
    <t>Määruse järgi arvestatakse vaid toetuse kasutamise aastal käimasolevaid Erasmus+ projekte. Integriball2.0 projekt lõpeb 31.12.2025. Kuupäev nähtav lingilt.</t>
  </si>
  <si>
    <t>Erasmus+ 2024-1-EE01-KA121-ADU-000199948</t>
  </si>
  <si>
    <t>Treeneri lähetamine Erasmus+ projekti raames uute teadmiste ja kogemuste omandamiseks.</t>
  </si>
  <si>
    <t>Karin Uudevald</t>
  </si>
  <si>
    <t>https://erasmus-plus.ec.europa.eu/projects/search/details/2024-1-EE01-KA121-ADU-000199948</t>
  </si>
  <si>
    <t>2025 ehk ei lähe arvesse</t>
  </si>
  <si>
    <t>Erasmus+ 2025-1-EE01-KA121-ADU-000310483</t>
  </si>
  <si>
    <t>Triin Juss</t>
  </si>
  <si>
    <t>https://erasmus-plus.ec.europa.eu/projects/search/details/2025-1-EE01-KA121-ADU-000310483</t>
  </si>
  <si>
    <t>Gymnastics Academy (ERASMUS-SPORT-2025-SCP)</t>
  </si>
  <si>
    <t xml:space="preserve">Gymnastics Academy (GymAca) aims to establish a harmonised, Europe-wide framework for gymnastics coach education, recognition, and certification. </t>
  </si>
  <si>
    <t>HRVATSKI GIMNASTICKI SAVEZ GIMNASTICNA ZVEZA SLOVENIJE GINASIO CLUBE PORTUGUES ZNANSTVENO-RAZISKOVALNO SREDISCE KOPER Slovenská gymnastická federácia Federatia Romana de Gimnastica Estonian Gymnastics Federation</t>
  </si>
  <si>
    <t>https://erasmus-plus.ec.europa.eu/projects/search/details/101245228</t>
  </si>
  <si>
    <t>Ronimistreeningu põhitõed</t>
  </si>
  <si>
    <t>Anda ronimisspordispetsiifilised teadmised Eesti ronimistreeneritele</t>
  </si>
  <si>
    <t>Kristiina Toots Ave Alviste Keit Nurga Veronica Luidalepp Marianna Zvereva Stiven Kossorotov Toomas Holmberg Elizabeth Kivi Rebeka Johanna Puttonen Sten Maaslieb</t>
  </si>
  <si>
    <t>Töövarjutus: Athlete Vision AI</t>
  </si>
  <si>
    <t>Austria noortekoondise eliittreeneri töövarjutus, kus osaleja saab oskused ja teadmised, kuidas töötada eliitsportlastega ning kuidas kasutada testimisel ja mõõtmisel tänapäeva tehnoloogiaid, mis on arendatud ronimissportlaste mõõtmiseks.</t>
  </si>
  <si>
    <t>Nadežda Bolšakova</t>
  </si>
  <si>
    <t>Youth Competition Simulation Basics</t>
  </si>
  <si>
    <t>Koolituse läbinu oskab planeerida ja korraldada võistlussimulatsioone noortele</t>
  </si>
  <si>
    <t>Kristiina Toots Roland Zamfir Shingo Asano Priit Niibo Nadežda Bolšakova</t>
  </si>
  <si>
    <t>Töövarjutus: Kohtunike töö õppimine</t>
  </si>
  <si>
    <t>Rahvusvahelise Sportronimise Föderatsiooni kohtuniku töövarjutus, kus õpitakse kõiki detaile kohtunikutöö kohta.</t>
  </si>
  <si>
    <t>Kuupäev</t>
  </si>
  <si>
    <t>Võistlus</t>
  </si>
  <si>
    <t>Koht</t>
  </si>
  <si>
    <t>13.07.2024</t>
  </si>
  <si>
    <t>Meeskondlik EM</t>
  </si>
  <si>
    <t>https://www.golfbox.dk/live...</t>
  </si>
  <si>
    <t>10.01.2025</t>
  </si>
  <si>
    <t>Bonallack Trophy</t>
  </si>
  <si>
    <t>https://up-asiapacificvseur...</t>
  </si>
  <si>
    <t>29.03.2025</t>
  </si>
  <si>
    <t>European Nations Cup – Copa Sotogrande</t>
  </si>
  <si>
    <t>https://www.golfdirecto.com...</t>
  </si>
  <si>
    <t>25.05.2025</t>
  </si>
  <si>
    <t>Brabazon Trophy e Inglismaa lahtised MV</t>
  </si>
  <si>
    <t>https://www.golfgenius.com/...</t>
  </si>
  <si>
    <t>21.06.2025</t>
  </si>
  <si>
    <t>The Amateur Championship e mitteametlikud amatööride ind MM</t>
  </si>
  <si>
    <t>The Amateur Championship e mitteametlik amatööride ind MM</t>
  </si>
  <si>
    <t>25.07.2025</t>
  </si>
  <si>
    <t>St Andrews Trophy</t>
  </si>
  <si>
    <t>31.05.2025</t>
  </si>
  <si>
    <t>Tour of Estonia 2025</t>
  </si>
  <si>
    <t>https://www.procyclingstats...</t>
  </si>
  <si>
    <t>22.07.2025</t>
  </si>
  <si>
    <t>Euroopa noorte olümpiafestival Skopje 2025</t>
  </si>
  <si>
    <t>https://skopje2025.furkispo...</t>
  </si>
  <si>
    <t>31.07.2025</t>
  </si>
  <si>
    <t>UCI BMX Racing World Championships - Challenge &amp; Masters</t>
  </si>
  <si>
    <t>https://www.uci.org/competi...</t>
  </si>
  <si>
    <t>24.08.2025</t>
  </si>
  <si>
    <t>Baltic Chain Tour 2025</t>
  </si>
  <si>
    <t>05.09.2025</t>
  </si>
  <si>
    <t>Tour of Shanghai 2025</t>
  </si>
  <si>
    <t>07.09.2025</t>
  </si>
  <si>
    <t>Tour of Route Salvation 2025</t>
  </si>
  <si>
    <t>24.07.2025</t>
  </si>
  <si>
    <t>EYOF</t>
  </si>
  <si>
    <t>https://www.ijf.org/competi...</t>
  </si>
  <si>
    <t>03.05.2025</t>
  </si>
  <si>
    <t>Diamond League</t>
  </si>
  <si>
    <t>https://worldathletics.org/...</t>
  </si>
  <si>
    <t>14.06.2025</t>
  </si>
  <si>
    <t>NCAA</t>
  </si>
  <si>
    <t>20.07.2025</t>
  </si>
  <si>
    <t>20.10.2024</t>
  </si>
  <si>
    <t>EUROOPA NOORSOO (U-22) MEISTRIVÕISTLUSED</t>
  </si>
  <si>
    <t>https://www.sport24.ee/inde...</t>
  </si>
  <si>
    <t>30.06.2023</t>
  </si>
  <si>
    <t>Euroopa Mängud</t>
  </si>
  <si>
    <t>https://bwfbadminton.com/to...</t>
  </si>
  <si>
    <t>09.04.2025</t>
  </si>
  <si>
    <t>MK etapp HUngarian Junior</t>
  </si>
  <si>
    <t>27.04.2025</t>
  </si>
  <si>
    <t>MK etapp Cyprus Junior</t>
  </si>
  <si>
    <t>01.02.2024</t>
  </si>
  <si>
    <t>Noorte Olümpiamängud - murdmaasuustamise teatesõit</t>
  </si>
  <si>
    <t>https://www.fis-ski.com/DB/...</t>
  </si>
  <si>
    <t>12.02.2025</t>
  </si>
  <si>
    <t>Euroopa Noorte Olümpiafestival</t>
  </si>
  <si>
    <t>15.02.2025</t>
  </si>
  <si>
    <t>01.01.2025</t>
  </si>
  <si>
    <t>Small States Countries Championships G1</t>
  </si>
  <si>
    <t>https://www.tpss.eu/results...</t>
  </si>
  <si>
    <t>European Club Championship G1</t>
  </si>
  <si>
    <t>https://www.martial.events...</t>
  </si>
  <si>
    <t>Small States Countries Championships</t>
  </si>
  <si>
    <t>11.04.2025</t>
  </si>
  <si>
    <t>EM Grand Prix 1st Series</t>
  </si>
  <si>
    <t>https://www.martial.events/...</t>
  </si>
  <si>
    <t>17.05.2025</t>
  </si>
  <si>
    <t>2025 European Youth Cup 2025</t>
  </si>
  <si>
    <t>https://www.ianseo.net/Tour...</t>
  </si>
  <si>
    <t>MTÜ Eesti Curlingu Liit</t>
  </si>
  <si>
    <t>26.01.2025</t>
  </si>
  <si>
    <t>Mixed Doubles Super Series</t>
  </si>
  <si>
    <t>https://www.curlingzone.com...</t>
  </si>
  <si>
    <t>06.04.2025</t>
  </si>
  <si>
    <t>Mixed Doubles Player Champions</t>
  </si>
  <si>
    <t>19.05.2025</t>
  </si>
  <si>
    <t>MK-sari üldjärjestus</t>
  </si>
  <si>
    <t>MTÜ Eesti Tennise Liit</t>
  </si>
  <si>
    <t>21.07.2025</t>
  </si>
  <si>
    <t>ATP Challenger Bloomfield Hills</t>
  </si>
  <si>
    <t>https://www.atptour.com/en/...</t>
  </si>
  <si>
    <t>01.09.2025</t>
  </si>
  <si>
    <t>ATP Challenger Cassis</t>
  </si>
  <si>
    <t>Spordialaliit</t>
  </si>
  <si>
    <t>Võistluse nimi</t>
  </si>
  <si>
    <t>Link protokollile</t>
  </si>
  <si>
    <t>Kommentaar</t>
  </si>
  <si>
    <t>4 punkti</t>
  </si>
  <si>
    <t>Lisapunktid</t>
  </si>
  <si>
    <t>Richard Teder, juba arvestatud</t>
  </si>
  <si>
    <t>6 punkti</t>
  </si>
  <si>
    <t>2 punkti</t>
  </si>
  <si>
    <t>Täiskasvanud/noored</t>
  </si>
  <si>
    <t>täiskasvanud</t>
  </si>
  <si>
    <t>noored</t>
  </si>
  <si>
    <t>4,5 punkti</t>
  </si>
  <si>
    <t>5 punkti</t>
  </si>
  <si>
    <t>3 punkti</t>
  </si>
  <si>
    <t>ei ole varasemalt ka arvesse läinud</t>
  </si>
  <si>
    <t>varasemate aastate loogika</t>
  </si>
  <si>
    <t>7 punkti</t>
  </si>
  <si>
    <t>Gerda Kivil, määruse järgi tulemust pole kirjas</t>
  </si>
  <si>
    <t>Laura Anga, arvesse läinud MM 9. koht ja 5 punkti määruse järgi</t>
  </si>
  <si>
    <t xml:space="preserve">Simona Revjagin, määruse järgi arvesse läinud MM 12. koht ehk arvestatud 1 punkt </t>
  </si>
  <si>
    <t>määrusest tulenevalt kirjas</t>
  </si>
  <si>
    <t>sportlastel tulemused kirjas</t>
  </si>
  <si>
    <t>Eesti Jahispordi Liit</t>
  </si>
  <si>
    <t>20.08.2023</t>
  </si>
  <si>
    <t>CSP ESTONIAN GP PÄRNU 2023</t>
  </si>
  <si>
    <t>https://ejsl.ee/sites/defau...</t>
  </si>
  <si>
    <t>Eesti Jõutõsteliit</t>
  </si>
  <si>
    <t>02.05.2025</t>
  </si>
  <si>
    <t>Juunioride varustusega EM jõutõstmises</t>
  </si>
  <si>
    <t>https://goodlift.info/oneco...</t>
  </si>
  <si>
    <t>25.08.2025</t>
  </si>
  <si>
    <t>Juunioride varustusega MM jõutõstmises</t>
  </si>
  <si>
    <t>Eesti Lennuspordi Föderatsioon</t>
  </si>
  <si>
    <t>18.08.2022</t>
  </si>
  <si>
    <t>FAI European Championship class F1 Challenge 2022. MMi mudeliklasside ülene meeskondlik arvestus. Se</t>
  </si>
  <si>
    <t>https://www.freeflightnews....</t>
  </si>
  <si>
    <t>FAI World Championship class F1 Challenge 2023</t>
  </si>
  <si>
    <t>31.12.2023</t>
  </si>
  <si>
    <t>FAI Free Flight World Cup 2023 Class F1A-Junior</t>
  </si>
  <si>
    <t>31.12.2024</t>
  </si>
  <si>
    <t>F2D maailmakrika Üldarvestus F2D World Cup Ranking</t>
  </si>
  <si>
    <t>https://fai.org/sites/defau...</t>
  </si>
  <si>
    <t>28.07.2025</t>
  </si>
  <si>
    <t>FAI Junior European Championship class F1 Challenge 2025</t>
  </si>
  <si>
    <t>Eesti Taekwondo Liit</t>
  </si>
  <si>
    <t>Maailma Taekwon-do meistrivõistlused</t>
  </si>
  <si>
    <t>https://events.taekwondo-it...</t>
  </si>
  <si>
    <t>Eesti Tantsuspordi Ühendus</t>
  </si>
  <si>
    <t>U19 10 T</t>
  </si>
  <si>
    <t>https://www.worlddancesport...</t>
  </si>
  <si>
    <t>MTÜ Eesti Mootorrattaspordi Föderatsioon</t>
  </si>
  <si>
    <t>06.07.2025</t>
  </si>
  <si>
    <t>Motokrossi juuniorite MM</t>
  </si>
  <si>
    <t>https://msport.ee/2025/07/0...</t>
  </si>
  <si>
    <t>MTÜ Eesti Muay Thai Föderatsioon</t>
  </si>
  <si>
    <t>11.09.2024</t>
  </si>
  <si>
    <t>2024 IFMA Youth World Championship</t>
  </si>
  <si>
    <t>https://www.ifmalive.com/di...</t>
  </si>
  <si>
    <t>22.05.2025</t>
  </si>
  <si>
    <t>Senior World Championships 2025</t>
  </si>
  <si>
    <t>10.09.2025</t>
  </si>
  <si>
    <t>2025 IFMA Youth World Championship</t>
  </si>
  <si>
    <t>Link</t>
  </si>
  <si>
    <t>Ettepanek</t>
  </si>
  <si>
    <t>U15 ehk ei lähe arvesse</t>
  </si>
  <si>
    <t>sportlase parim tulemus on juba arvestatud</t>
  </si>
  <si>
    <t>Preemia</t>
  </si>
  <si>
    <t>Eesti Käsipalliliit</t>
  </si>
  <si>
    <t>Eesti Korvpalliliit</t>
  </si>
  <si>
    <t>Eesti Saalihoki Liit</t>
  </si>
  <si>
    <t>MTÜ Eesti Jäähokiliit</t>
  </si>
  <si>
    <t>MTÜ Eesti Ragbi Liit</t>
  </si>
  <si>
    <t>6 punkti (võrdsustatud MK-etapi võiduga)</t>
  </si>
  <si>
    <t>Elisabeth Pihela. EM 6 koht ei läinud arvesse, sest pole olümpiaala. Diamond League võiks võrdsustada MK-etapiga, aga sellisel juhul annaks lisapunkte vaid 1.-3. koht</t>
  </si>
  <si>
    <t>Pippi-Lotta Enok, ei ole muud tulemust kirjas, seega arvestaks</t>
  </si>
  <si>
    <t>Allika Inkeri Moser, EM. 4 koht on arvestatud ehk 6,25 punkti. Seega kui võrdsustame, et EYOF = noorte EM (I koht 8 punkti), kas anname juurde 1,75 lisapunkti?</t>
  </si>
  <si>
    <t>sportlasel ei ole muud tulemust kirjas</t>
  </si>
  <si>
    <t>kõrgetasemeline amatööride turniir</t>
  </si>
  <si>
    <t>Richard Teder, määruse järgi kirjas 3,5 punkti täiskasvanute tulemuste all</t>
  </si>
  <si>
    <t>võrdsustada noorte EM 4. koha tulemusega ehk 5 punkti. Sportlasel muud tulemust arvesse läinud ei ole</t>
  </si>
  <si>
    <t>noorte MM 3. koht annab määruse järgi 12 punkti. Võiks võrdsustada EM-iga</t>
  </si>
  <si>
    <t>Tegemist ei ole UCI WorldTour’i ega ProSeries tasemega.</t>
  </si>
  <si>
    <t>Martin Laas. Sportlasel on juba tulemus kirjas määruse järgi. Tegemist ei ole UCI WorldTour’i ega ProSeries tasemega.</t>
  </si>
  <si>
    <t>Baltikumi võistlus, tegemist ei ole UCI WorldTour’i ega ProSeries tasemega.</t>
  </si>
  <si>
    <t>5. koht ei ole märkimisväärne tulemus</t>
  </si>
  <si>
    <t>eelmises taotlusvoorus on sama tulemus andnud üksinda 8 lisapunkti</t>
  </si>
  <si>
    <t>kõik sisestatud</t>
  </si>
  <si>
    <t>läheb määruse järgi arvesse 2027. a tegevustoetuse taotlemisel, sest võistlus toimus 2025a IV kvartalis</t>
  </si>
  <si>
    <t>parim tulemus sportlasel juba kirjas</t>
  </si>
  <si>
    <t>noortel on MMilt F1 I koht juba arvesse läinud</t>
  </si>
  <si>
    <t>arvestatud 6 punkti ka 2025</t>
  </si>
  <si>
    <t>Eesti Aerutamisföderatsioon</t>
  </si>
  <si>
    <t>Eesti Kelguspordi Liit</t>
  </si>
  <si>
    <t>Eesti Laskesuusatamise Föderatsioon</t>
  </si>
  <si>
    <t>Eesti Laskurliit</t>
  </si>
  <si>
    <t>Eesti Lauatenniseliit</t>
  </si>
  <si>
    <t>Eesti Maadlusliit</t>
  </si>
  <si>
    <t>Eesti Moodsa Viievõistluse Liit</t>
  </si>
  <si>
    <t>Eesti Ratsaspordi Liit</t>
  </si>
  <si>
    <t>Eesti Sõudeliit</t>
  </si>
  <si>
    <t>Eesti Tõstespordiliit</t>
  </si>
  <si>
    <t>Eesti Triatloni Liit</t>
  </si>
  <si>
    <t>Eesti Uisuliit</t>
  </si>
  <si>
    <t>Eesti Vehklemisliit</t>
  </si>
  <si>
    <t>MTÜ Eesti Võimlemisliit</t>
  </si>
  <si>
    <t>Eesti Allveeliit</t>
  </si>
  <si>
    <t>Eesti Autospordi Liit</t>
  </si>
  <si>
    <t>Eesti Cheerleadingu Liit</t>
  </si>
  <si>
    <t>Eesti Discgolfi Liit</t>
  </si>
  <si>
    <t>Eesti Kabeliit</t>
  </si>
  <si>
    <t>Eesti Karate Föderatsioon</t>
  </si>
  <si>
    <t>Eesti Kick-Boxingu Föderatsioon</t>
  </si>
  <si>
    <t>Eesti Kulturismi ja Fitnessi Liit</t>
  </si>
  <si>
    <t>Eesti Maleliit</t>
  </si>
  <si>
    <t>Eesti Orienteerumisliit</t>
  </si>
  <si>
    <t>Eesti Sumoliit</t>
  </si>
  <si>
    <t>Eesti Tehnika- ja Spordiliit</t>
  </si>
  <si>
    <t>Eesti Veemoto Liit</t>
  </si>
  <si>
    <t>EYOF tulemuste eest lisapunkte arvestasin hetkel kõikidele sama loogikaga (määrusese järgi noorte/juunioride EM punktid), ilma alaliidu miinust/plussi arvesse võtmata.</t>
  </si>
  <si>
    <t>Eesti Samboliit</t>
  </si>
  <si>
    <t>MTÜ Eesti Piljardiliit</t>
  </si>
  <si>
    <t>vs 2025</t>
  </si>
  <si>
    <t>kaotus %</t>
  </si>
  <si>
    <t>pigem lisapunkte ei annaks</t>
  </si>
  <si>
    <t>Tegevustoetus 2026</t>
  </si>
  <si>
    <t>kaotus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</si>
</sst>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9" formatCode="_(* #,##0.0_);_(* \(#,##0.0\);_(* &quot;-&quot;??_);_(@_)"/>
  </numFmts>
  <fonts count="52" x14ac:knownFonts="1">
    <font>
      <sz val="12"/>
      <color theme="1"/>
      <name val="Aptos Narrow"/>
      <family val="2"/>
      <scheme val="minor"/>
    </font>
    <font>
      <sz val="12"/>
      <color theme="1"/>
      <name val="Aptos Narrow"/>
      <family val="2"/>
      <scheme val="minor"/>
    </font>
    <font>
      <sz val="12"/>
      <color theme="0"/>
      <name val="Aptos Narrow"/>
      <family val="2"/>
      <scheme val="minor"/>
    </font>
    <font>
      <sz val="12"/>
      <color rgb="FF9C0006"/>
      <name val="Aptos Narrow"/>
      <family val="2"/>
      <scheme val="minor"/>
    </font>
    <font>
      <b/>
      <sz val="12"/>
      <color rgb="FFFA7D00"/>
      <name val="Aptos Narrow"/>
      <family val="2"/>
      <scheme val="minor"/>
    </font>
    <font>
      <b/>
      <sz val="12"/>
      <color theme="0"/>
      <name val="Aptos Narrow"/>
      <family val="2"/>
      <scheme val="minor"/>
    </font>
    <font>
      <i/>
      <sz val="12"/>
      <color rgb="FF7F7F7F"/>
      <name val="Aptos Narrow"/>
      <family val="2"/>
      <scheme val="minor"/>
    </font>
    <font>
      <sz val="12"/>
      <color rgb="FF006100"/>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u/>
      <sz val="12"/>
      <color theme="10"/>
      <name val="Aptos Narrow"/>
      <family val="2"/>
      <scheme val="minor"/>
    </font>
    <font>
      <sz val="12"/>
      <color rgb="FF3F3F76"/>
      <name val="Aptos Narrow"/>
      <family val="2"/>
      <scheme val="minor"/>
    </font>
    <font>
      <sz val="12"/>
      <color rgb="FFFA7D00"/>
      <name val="Aptos Narrow"/>
      <family val="2"/>
      <scheme val="minor"/>
    </font>
    <font>
      <sz val="12"/>
      <color rgb="FF9C5700"/>
      <name val="Aptos Narrow"/>
      <family val="2"/>
      <scheme val="minor"/>
    </font>
    <font>
      <b/>
      <sz val="12"/>
      <color rgb="FF3F3F3F"/>
      <name val="Aptos Narrow"/>
      <family val="2"/>
      <scheme val="minor"/>
    </font>
    <font>
      <sz val="18"/>
      <color theme="3"/>
      <name val="Aptos Display"/>
      <family val="2"/>
      <charset val="1"/>
      <scheme val="major"/>
    </font>
    <font>
      <b/>
      <sz val="12"/>
      <color theme="1"/>
      <name val="Aptos Narrow"/>
      <family val="2"/>
      <scheme val="minor"/>
    </font>
    <font>
      <sz val="12"/>
      <color rgb="FFFF0000"/>
      <name val="Aptos Narrow"/>
      <family val="2"/>
      <scheme val="minor"/>
    </font>
    <font>
      <b/>
      <sz val="11"/>
      <color theme="1"/>
      <name val="Aptos Narrow"/>
      <family val="2"/>
      <charset val="186"/>
      <scheme val="minor"/>
    </font>
    <font>
      <b/>
      <sz val="11"/>
      <color rgb="FF212529"/>
      <name val="Aptos Narrow"/>
      <family val="2"/>
      <charset val="186"/>
      <scheme val="minor"/>
    </font>
    <font>
      <sz val="11"/>
      <color theme="1"/>
      <name val="Aptos Narrow"/>
      <family val="2"/>
      <scheme val="minor"/>
    </font>
    <font>
      <b/>
      <sz val="11"/>
      <color theme="1"/>
      <name val="Aptos Narrow"/>
      <family val="2"/>
      <scheme val="minor"/>
    </font>
    <font>
      <sz val="11"/>
      <color theme="1"/>
      <name val="Calibri"/>
      <family val="2"/>
    </font>
    <font>
      <sz val="11"/>
      <color rgb="FF212529"/>
      <name val="Calibri"/>
      <family val="2"/>
    </font>
    <font>
      <u/>
      <sz val="11"/>
      <color theme="10"/>
      <name val="Calibri"/>
      <family val="2"/>
    </font>
    <font>
      <b/>
      <sz val="11"/>
      <color theme="1"/>
      <name val="Calibri"/>
      <family val="2"/>
    </font>
    <font>
      <sz val="12"/>
      <color rgb="FF212529"/>
      <name val="Calibri"/>
      <family val="2"/>
    </font>
    <font>
      <u/>
      <sz val="12"/>
      <color theme="10"/>
      <name val="Calibri"/>
      <family val="2"/>
    </font>
    <font>
      <sz val="12"/>
      <color theme="1"/>
      <name val="Calibri"/>
      <family val="2"/>
    </font>
    <font>
      <sz val="16"/>
      <color rgb="FF212529"/>
      <name val="Helvetica Neue"/>
      <family val="2"/>
    </font>
    <font>
      <sz val="12"/>
      <color theme="1"/>
      <name val="Aptos"/>
    </font>
    <font>
      <b/>
      <sz val="12"/>
      <color theme="1"/>
      <name val="Aptos"/>
    </font>
    <font>
      <sz val="12"/>
      <color rgb="FF212529"/>
      <name val="Aptos"/>
    </font>
    <font>
      <u/>
      <sz val="12"/>
      <color theme="10"/>
      <name val="Aptos"/>
    </font>
    <font>
      <sz val="13"/>
      <color theme="1"/>
      <name val="Aptos"/>
    </font>
    <font>
      <sz val="13"/>
      <color rgb="FF212529"/>
      <name val="Aptos"/>
    </font>
    <font>
      <u/>
      <sz val="13"/>
      <color theme="10"/>
      <name val="Aptos"/>
    </font>
    <font>
      <b/>
      <sz val="13"/>
      <color theme="1"/>
      <name val="Aptos"/>
    </font>
    <font>
      <sz val="8"/>
      <name val="Aptos Narrow"/>
      <family val="2"/>
      <scheme val="minor"/>
    </font>
    <font>
      <sz val="10"/>
      <color theme="1"/>
      <name val="Aptos"/>
    </font>
    <font>
      <sz val="10"/>
      <color rgb="FF000000"/>
      <name val="Tahoma"/>
      <family val="2"/>
    </font>
    <font>
      <b/>
      <sz val="10"/>
      <color rgb="FF000000"/>
      <name val="Tahoma"/>
      <family val="2"/>
    </font>
    <font>
      <b/>
      <sz val="10"/>
      <color theme="1"/>
      <name val="Aptos"/>
    </font>
    <font>
      <sz val="10"/>
      <color theme="1"/>
      <name val="Aptos"/>
    </font>
    <font>
      <sz val="10"/>
      <color theme="9"/>
      <name val="Aptos"/>
    </font>
    <font>
      <b/>
      <sz val="12"/>
      <color rgb="FF000000"/>
      <name val="Tahoma"/>
      <family val="2"/>
    </font>
    <font>
      <sz val="12"/>
      <color rgb="FF000000"/>
      <name val="Tahoma"/>
      <family val="2"/>
    </font>
    <font>
      <sz val="10"/>
      <color theme="1"/>
      <name val="Aptos Narrow"/>
      <family val="2"/>
      <scheme val="minor"/>
    </font>
    <font>
      <b/>
      <sz val="10"/>
      <color theme="1"/>
      <name val="Aptos Narrow"/>
      <family val="2"/>
      <scheme val="minor"/>
    </font>
    <font>
      <b/>
      <sz val="10"/>
      <color theme="1"/>
      <name val="Aptos Narrow"/>
      <scheme val="minor"/>
    </font>
    <font>
      <sz val="10"/>
      <color theme="1"/>
      <name val="Aptos Narrow"/>
      <family val="2"/>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9" tint="0.79998168889431442"/>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4" applyNumberFormat="0" applyAlignment="0" applyProtection="0"/>
    <xf numFmtId="0" fontId="5" fillId="28" borderId="5"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30" borderId="4" applyNumberFormat="0" applyAlignment="0" applyProtection="0"/>
    <xf numFmtId="0" fontId="13" fillId="0" borderId="9" applyNumberFormat="0" applyFill="0" applyAlignment="0" applyProtection="0"/>
    <xf numFmtId="0" fontId="14" fillId="31" borderId="0" applyNumberFormat="0" applyBorder="0" applyAlignment="0" applyProtection="0"/>
    <xf numFmtId="0" fontId="1" fillId="32" borderId="10" applyNumberFormat="0" applyFont="0" applyAlignment="0" applyProtection="0"/>
    <xf numFmtId="0" fontId="15" fillId="27" borderId="11" applyNumberFormat="0" applyAlignment="0" applyProtection="0"/>
    <xf numFmtId="0" fontId="16" fillId="0" borderId="0" applyNumberFormat="0" applyFill="0" applyBorder="0" applyAlignment="0" applyProtection="0"/>
    <xf numFmtId="0" fontId="17" fillId="0" borderId="12" applyNumberFormat="0" applyFill="0" applyAlignment="0" applyProtection="0"/>
    <xf numFmtId="0" fontId="18" fillId="0" borderId="0" applyNumberFormat="0" applyFill="0" applyBorder="0" applyAlignment="0" applyProtection="0"/>
    <xf numFmtId="43" fontId="1" fillId="0" borderId="0" applyFont="0" applyFill="0" applyBorder="0" applyAlignment="0" applyProtection="0"/>
  </cellStyleXfs>
  <cellXfs count="122">
    <xf numFmtId="0" fontId="0" fillId="0" borderId="0" xfId="0"/>
    <xf numFmtId="0" fontId="19" fillId="0" borderId="1" xfId="0" applyFont="1" applyBorder="1" applyAlignment="1">
      <alignment horizontal="center" vertical="center"/>
    </xf>
    <xf numFmtId="0" fontId="20" fillId="34" borderId="1" xfId="0" applyFont="1" applyFill="1" applyBorder="1" applyAlignment="1">
      <alignment horizontal="center" vertical="center" wrapText="1"/>
    </xf>
    <xf numFmtId="0" fontId="0" fillId="0" borderId="1" xfId="0" applyBorder="1"/>
    <xf numFmtId="0" fontId="21" fillId="0" borderId="1" xfId="0" applyFont="1" applyBorder="1" applyAlignment="1">
      <alignment horizontal="left" vertical="center"/>
    </xf>
    <xf numFmtId="0" fontId="0" fillId="35"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right" vertical="center"/>
    </xf>
    <xf numFmtId="0" fontId="11" fillId="0" borderId="1" xfId="34" applyFill="1" applyBorder="1" applyAlignment="1">
      <alignment horizontal="left" vertical="center" wrapText="1"/>
    </xf>
    <xf numFmtId="0" fontId="22" fillId="0" borderId="1" xfId="0" applyFont="1" applyBorder="1" applyAlignment="1">
      <alignment horizontal="center" vertical="center"/>
    </xf>
    <xf numFmtId="0" fontId="0" fillId="36" borderId="1" xfId="0" applyFill="1" applyBorder="1" applyAlignment="1">
      <alignment horizontal="left" vertical="center" wrapText="1"/>
    </xf>
    <xf numFmtId="0" fontId="0" fillId="0" borderId="1" xfId="0" applyBorder="1" applyAlignment="1">
      <alignment horizontal="left"/>
    </xf>
    <xf numFmtId="22" fontId="0" fillId="0" borderId="1" xfId="0" applyNumberFormat="1" applyBorder="1" applyAlignment="1">
      <alignment horizontal="right" vertical="center"/>
    </xf>
    <xf numFmtId="0" fontId="0" fillId="0" borderId="1" xfId="0" applyBorder="1" applyAlignment="1">
      <alignment horizontal="left" vertical="center"/>
    </xf>
    <xf numFmtId="0" fontId="0" fillId="36" borderId="1" xfId="0" applyFill="1" applyBorder="1" applyAlignment="1">
      <alignment horizontal="left" vertical="center"/>
    </xf>
    <xf numFmtId="0" fontId="0" fillId="35" borderId="1" xfId="0" applyFill="1" applyBorder="1" applyAlignment="1">
      <alignment horizontal="left" vertical="center"/>
    </xf>
    <xf numFmtId="0" fontId="0" fillId="0" borderId="1" xfId="0" applyBorder="1" applyAlignment="1">
      <alignment horizontal="left" wrapText="1"/>
    </xf>
    <xf numFmtId="0" fontId="11" fillId="0" borderId="1" xfId="34" applyBorder="1" applyAlignment="1">
      <alignment horizontal="left" vertical="center" wrapText="1"/>
    </xf>
    <xf numFmtId="0" fontId="0" fillId="0" borderId="1" xfId="0" applyBorder="1" applyAlignment="1">
      <alignment vertical="center" wrapText="1"/>
    </xf>
    <xf numFmtId="0" fontId="23" fillId="0" borderId="1" xfId="0" applyFont="1" applyBorder="1" applyAlignment="1">
      <alignment horizontal="left" vertical="center"/>
    </xf>
    <xf numFmtId="0" fontId="24" fillId="35" borderId="1" xfId="0" applyFont="1" applyFill="1" applyBorder="1" applyAlignment="1">
      <alignment horizontal="left" vertical="center" wrapText="1"/>
    </xf>
    <xf numFmtId="0" fontId="24" fillId="0" borderId="1" xfId="0" applyFont="1" applyBorder="1" applyAlignment="1">
      <alignment wrapText="1"/>
    </xf>
    <xf numFmtId="22" fontId="24" fillId="0" borderId="1" xfId="0" applyNumberFormat="1" applyFont="1" applyBorder="1" applyAlignment="1">
      <alignment horizontal="right" vertical="center"/>
    </xf>
    <xf numFmtId="0" fontId="25" fillId="0" borderId="1" xfId="34" applyFont="1" applyBorder="1" applyAlignment="1">
      <alignment horizontal="left" vertical="center" wrapText="1"/>
    </xf>
    <xf numFmtId="0" fontId="26" fillId="0" borderId="1" xfId="0" applyFont="1" applyBorder="1" applyAlignment="1">
      <alignment horizontal="center" vertical="center"/>
    </xf>
    <xf numFmtId="0" fontId="23" fillId="0" borderId="1" xfId="0" applyFont="1" applyBorder="1"/>
    <xf numFmtId="0" fontId="23" fillId="0" borderId="0" xfId="0" applyFont="1"/>
    <xf numFmtId="0" fontId="0" fillId="36" borderId="1" xfId="0" applyFill="1" applyBorder="1" applyAlignment="1">
      <alignment horizontal="left" wrapText="1"/>
    </xf>
    <xf numFmtId="0" fontId="0" fillId="0" borderId="1" xfId="0" applyBorder="1" applyAlignment="1">
      <alignment wrapText="1"/>
    </xf>
    <xf numFmtId="0" fontId="0" fillId="0" borderId="1" xfId="0" applyBorder="1" applyAlignment="1">
      <alignment vertical="center"/>
    </xf>
    <xf numFmtId="0" fontId="24" fillId="36" borderId="1" xfId="0" applyFont="1" applyFill="1" applyBorder="1" applyAlignment="1">
      <alignment horizontal="left"/>
    </xf>
    <xf numFmtId="0" fontId="24" fillId="0" borderId="1" xfId="0" applyFont="1" applyBorder="1"/>
    <xf numFmtId="14" fontId="24" fillId="0" borderId="1" xfId="0" applyNumberFormat="1" applyFont="1" applyBorder="1" applyAlignment="1">
      <alignment horizontal="right" vertical="center"/>
    </xf>
    <xf numFmtId="0" fontId="25" fillId="0" borderId="1" xfId="34" applyFont="1" applyBorder="1" applyAlignment="1">
      <alignment horizontal="left" vertical="center"/>
    </xf>
    <xf numFmtId="0" fontId="23" fillId="0" borderId="1" xfId="0" applyFont="1" applyBorder="1" applyAlignment="1">
      <alignment wrapText="1"/>
    </xf>
    <xf numFmtId="0" fontId="27" fillId="36" borderId="1" xfId="0" applyFont="1" applyFill="1" applyBorder="1" applyAlignment="1">
      <alignment wrapText="1"/>
    </xf>
    <xf numFmtId="0" fontId="27" fillId="0" borderId="1" xfId="0" applyFont="1" applyBorder="1" applyAlignment="1">
      <alignment wrapText="1"/>
    </xf>
    <xf numFmtId="0" fontId="27" fillId="0" borderId="1" xfId="0" applyFont="1" applyBorder="1"/>
    <xf numFmtId="22" fontId="27" fillId="0" borderId="1" xfId="0" applyNumberFormat="1" applyFont="1" applyBorder="1"/>
    <xf numFmtId="0" fontId="28" fillId="0" borderId="1" xfId="34" applyFont="1" applyBorder="1" applyAlignment="1">
      <alignment horizontal="left" vertical="center" wrapText="1"/>
    </xf>
    <xf numFmtId="0" fontId="29" fillId="0" borderId="1" xfId="0" applyFont="1" applyBorder="1"/>
    <xf numFmtId="0" fontId="29" fillId="0" borderId="1" xfId="0" applyFont="1" applyBorder="1" applyAlignment="1">
      <alignment horizontal="left" vertical="center"/>
    </xf>
    <xf numFmtId="0" fontId="0" fillId="35" borderId="1" xfId="0" applyFill="1" applyBorder="1" applyAlignment="1">
      <alignment wrapText="1"/>
    </xf>
    <xf numFmtId="22" fontId="0" fillId="0" borderId="1" xfId="0" applyNumberFormat="1" applyBorder="1"/>
    <xf numFmtId="0" fontId="27" fillId="36" borderId="1" xfId="0" applyFont="1" applyFill="1" applyBorder="1"/>
    <xf numFmtId="0" fontId="11" fillId="0" borderId="1" xfId="34" applyBorder="1"/>
    <xf numFmtId="0" fontId="30" fillId="0" borderId="1" xfId="0" applyFont="1" applyBorder="1"/>
    <xf numFmtId="0" fontId="0" fillId="0" borderId="0" xfId="0" applyAlignment="1">
      <alignment horizontal="center"/>
    </xf>
    <xf numFmtId="0" fontId="31" fillId="0" borderId="0" xfId="0" applyFont="1"/>
    <xf numFmtId="0" fontId="32" fillId="0" borderId="1" xfId="0" applyFont="1" applyBorder="1"/>
    <xf numFmtId="0" fontId="32" fillId="0" borderId="1" xfId="0" applyFont="1" applyBorder="1" applyAlignment="1">
      <alignment horizontal="center"/>
    </xf>
    <xf numFmtId="0" fontId="33" fillId="0" borderId="1" xfId="0" applyFont="1" applyBorder="1"/>
    <xf numFmtId="0" fontId="33" fillId="0" borderId="1" xfId="0" applyFont="1" applyBorder="1" applyAlignment="1">
      <alignment horizontal="center"/>
    </xf>
    <xf numFmtId="0" fontId="34" fillId="0" borderId="1" xfId="34" applyFont="1" applyBorder="1"/>
    <xf numFmtId="0" fontId="33" fillId="0" borderId="1" xfId="0" applyFont="1" applyBorder="1" applyAlignment="1">
      <alignment wrapText="1"/>
    </xf>
    <xf numFmtId="0" fontId="38" fillId="0" borderId="1" xfId="0" applyFont="1" applyBorder="1"/>
    <xf numFmtId="0" fontId="38" fillId="0" borderId="1" xfId="0" applyFont="1" applyBorder="1" applyAlignment="1">
      <alignment wrapText="1"/>
    </xf>
    <xf numFmtId="0" fontId="36" fillId="0" borderId="1" xfId="0" applyFont="1" applyBorder="1"/>
    <xf numFmtId="0" fontId="37" fillId="0" borderId="1" xfId="34" applyFont="1" applyBorder="1"/>
    <xf numFmtId="0" fontId="35" fillId="0" borderId="1" xfId="0" applyFont="1" applyBorder="1"/>
    <xf numFmtId="0" fontId="35" fillId="0" borderId="1" xfId="0" applyFont="1" applyBorder="1" applyAlignment="1">
      <alignment horizontal="left"/>
    </xf>
    <xf numFmtId="0" fontId="0" fillId="37" borderId="1" xfId="0" applyFill="1" applyBorder="1" applyAlignment="1">
      <alignment wrapText="1"/>
    </xf>
    <xf numFmtId="0" fontId="34" fillId="0" borderId="1" xfId="34" applyFont="1" applyFill="1" applyBorder="1"/>
    <xf numFmtId="0" fontId="33" fillId="37" borderId="1" xfId="0" applyFont="1" applyFill="1" applyBorder="1" applyAlignment="1">
      <alignment horizontal="left"/>
    </xf>
    <xf numFmtId="0" fontId="0" fillId="0" borderId="1" xfId="0" applyBorder="1" applyAlignment="1">
      <alignment horizontal="center"/>
    </xf>
    <xf numFmtId="0" fontId="40" fillId="0" borderId="0" xfId="0" applyFont="1" applyAlignment="1">
      <alignment horizontal="right" wrapText="1"/>
    </xf>
    <xf numFmtId="0" fontId="40" fillId="0" borderId="1" xfId="0" applyFont="1" applyBorder="1" applyAlignment="1">
      <alignment horizontal="right" wrapText="1"/>
    </xf>
    <xf numFmtId="164" fontId="40" fillId="0" borderId="1" xfId="43" applyNumberFormat="1" applyFont="1" applyBorder="1" applyAlignment="1">
      <alignment horizontal="right" wrapText="1"/>
    </xf>
    <xf numFmtId="1" fontId="40" fillId="0" borderId="1" xfId="43" applyNumberFormat="1" applyFont="1" applyBorder="1" applyAlignment="1">
      <alignment horizontal="right" wrapText="1"/>
    </xf>
    <xf numFmtId="0" fontId="43" fillId="0" borderId="1" xfId="0" applyFont="1" applyBorder="1" applyAlignment="1">
      <alignment horizontal="center" vertical="center" wrapText="1"/>
    </xf>
    <xf numFmtId="0" fontId="43" fillId="33" borderId="1" xfId="0" applyFont="1" applyFill="1" applyBorder="1" applyAlignment="1">
      <alignment horizontal="center" vertical="center" wrapText="1"/>
    </xf>
    <xf numFmtId="0" fontId="40" fillId="0" borderId="1" xfId="0" applyFont="1" applyBorder="1" applyAlignment="1">
      <alignment wrapText="1"/>
    </xf>
    <xf numFmtId="3" fontId="44" fillId="0" borderId="1" xfId="0" applyNumberFormat="1" applyFont="1" applyBorder="1" applyAlignment="1">
      <alignment horizontal="right" wrapText="1"/>
    </xf>
    <xf numFmtId="3" fontId="40" fillId="0" borderId="1" xfId="0" applyNumberFormat="1" applyFont="1" applyBorder="1" applyAlignment="1">
      <alignment horizontal="right" wrapText="1"/>
    </xf>
    <xf numFmtId="10" fontId="40" fillId="0" borderId="1" xfId="0" applyNumberFormat="1" applyFont="1" applyBorder="1" applyAlignment="1">
      <alignment horizontal="right" wrapText="1"/>
    </xf>
    <xf numFmtId="0" fontId="44" fillId="0" borderId="1" xfId="0" applyFont="1" applyBorder="1" applyAlignment="1">
      <alignment horizontal="right" wrapText="1"/>
    </xf>
    <xf numFmtId="164" fontId="43" fillId="0" borderId="1" xfId="43" applyNumberFormat="1" applyFont="1" applyBorder="1" applyAlignment="1">
      <alignment horizontal="center" vertical="center" wrapText="1"/>
    </xf>
    <xf numFmtId="10" fontId="43" fillId="0" borderId="1" xfId="0" applyNumberFormat="1" applyFont="1" applyBorder="1" applyAlignment="1">
      <alignment horizontal="right" wrapText="1"/>
    </xf>
    <xf numFmtId="0" fontId="43" fillId="39" borderId="0" xfId="0" applyFont="1" applyFill="1" applyAlignment="1">
      <alignment wrapText="1"/>
    </xf>
    <xf numFmtId="0" fontId="40"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0" fontId="43" fillId="0" borderId="0" xfId="0" applyFont="1" applyAlignment="1">
      <alignment horizontal="center" vertical="center" wrapText="1"/>
    </xf>
    <xf numFmtId="9" fontId="45" fillId="0" borderId="1" xfId="0" applyNumberFormat="1" applyFont="1" applyBorder="1" applyAlignment="1">
      <alignment horizontal="right" wrapText="1"/>
    </xf>
    <xf numFmtId="10" fontId="43" fillId="0" borderId="1" xfId="0" applyNumberFormat="1" applyFont="1" applyBorder="1" applyAlignment="1">
      <alignment horizontal="right" vertical="center" wrapText="1"/>
    </xf>
    <xf numFmtId="0" fontId="40" fillId="0" borderId="0" xfId="0" applyFont="1"/>
    <xf numFmtId="0" fontId="40" fillId="37" borderId="16" xfId="0" applyFont="1" applyFill="1" applyBorder="1"/>
    <xf numFmtId="164" fontId="40" fillId="37" borderId="17" xfId="43" applyNumberFormat="1" applyFont="1" applyFill="1" applyBorder="1" applyAlignment="1">
      <alignment horizontal="right"/>
    </xf>
    <xf numFmtId="0" fontId="40" fillId="37" borderId="18" xfId="0" applyFont="1" applyFill="1" applyBorder="1"/>
    <xf numFmtId="164" fontId="40" fillId="37" borderId="19" xfId="43" applyNumberFormat="1" applyFont="1" applyFill="1" applyBorder="1" applyAlignment="1">
      <alignment horizontal="right"/>
    </xf>
    <xf numFmtId="164" fontId="40" fillId="37" borderId="19" xfId="0" applyNumberFormat="1" applyFont="1" applyFill="1" applyBorder="1"/>
    <xf numFmtId="0" fontId="40" fillId="37" borderId="20" xfId="0" applyFont="1" applyFill="1" applyBorder="1"/>
    <xf numFmtId="10" fontId="40" fillId="37" borderId="21" xfId="0" applyNumberFormat="1" applyFont="1" applyFill="1" applyBorder="1"/>
    <xf numFmtId="0" fontId="40" fillId="39" borderId="0" xfId="0" applyFont="1" applyFill="1"/>
    <xf numFmtId="0" fontId="35" fillId="0" borderId="1" xfId="0" applyFont="1" applyBorder="1" applyAlignment="1">
      <alignment vertical="center"/>
    </xf>
    <xf numFmtId="0" fontId="40" fillId="0" borderId="18" xfId="0" applyFont="1" applyBorder="1" applyAlignment="1">
      <alignment wrapText="1"/>
    </xf>
    <xf numFmtId="0" fontId="40" fillId="0" borderId="0" xfId="0" applyFont="1" applyAlignment="1">
      <alignment wrapText="1"/>
    </xf>
    <xf numFmtId="3" fontId="43" fillId="33" borderId="1" xfId="0" applyNumberFormat="1" applyFont="1" applyFill="1" applyBorder="1" applyAlignment="1">
      <alignment horizontal="right" wrapText="1"/>
    </xf>
    <xf numFmtId="3" fontId="49" fillId="33" borderId="1" xfId="0" applyNumberFormat="1" applyFont="1" applyFill="1" applyBorder="1" applyAlignment="1">
      <alignment horizontal="right" wrapText="1"/>
    </xf>
    <xf numFmtId="0" fontId="49" fillId="33" borderId="1" xfId="0" applyFont="1" applyFill="1" applyBorder="1" applyAlignment="1">
      <alignment horizontal="right" wrapText="1"/>
    </xf>
    <xf numFmtId="164" fontId="40" fillId="0" borderId="0" xfId="43" applyNumberFormat="1" applyFont="1" applyBorder="1"/>
    <xf numFmtId="3" fontId="40" fillId="0" borderId="0" xfId="0" applyNumberFormat="1" applyFont="1"/>
    <xf numFmtId="0" fontId="0" fillId="0" borderId="1" xfId="0" applyBorder="1" applyAlignment="1">
      <alignment horizontal="left" vertical="center"/>
    </xf>
    <xf numFmtId="0" fontId="22" fillId="0" borderId="1" xfId="0" applyFont="1" applyBorder="1" applyAlignment="1">
      <alignment horizontal="center" vertical="center"/>
    </xf>
    <xf numFmtId="0" fontId="21" fillId="0" borderId="1" xfId="0" applyFont="1" applyBorder="1" applyAlignment="1">
      <alignment horizontal="left" vertical="center"/>
    </xf>
    <xf numFmtId="0" fontId="23"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38" borderId="13" xfId="0" applyFill="1" applyBorder="1" applyAlignment="1">
      <alignment horizontal="left"/>
    </xf>
    <xf numFmtId="0" fontId="0" fillId="38" borderId="14" xfId="0" applyFill="1" applyBorder="1" applyAlignment="1">
      <alignment horizontal="left"/>
    </xf>
    <xf numFmtId="0" fontId="0" fillId="38" borderId="15" xfId="0" applyFill="1" applyBorder="1" applyAlignment="1">
      <alignment horizontal="left"/>
    </xf>
    <xf numFmtId="0" fontId="43" fillId="33" borderId="1" xfId="0" applyFont="1" applyFill="1" applyBorder="1" applyAlignment="1">
      <alignment horizontal="right" wrapText="1"/>
    </xf>
    <xf numFmtId="0" fontId="50" fillId="33" borderId="1" xfId="0" applyFont="1" applyFill="1" applyBorder="1" applyAlignment="1">
      <alignment horizontal="right" wrapText="1"/>
    </xf>
    <xf numFmtId="0" fontId="40" fillId="0" borderId="0" xfId="0" applyFont="1" applyBorder="1" applyAlignment="1">
      <alignment horizontal="center" vertical="center" wrapText="1"/>
    </xf>
    <xf numFmtId="10" fontId="40" fillId="0" borderId="0" xfId="0" applyNumberFormat="1" applyFont="1" applyBorder="1" applyAlignment="1">
      <alignment horizontal="right" wrapText="1"/>
    </xf>
    <xf numFmtId="10" fontId="40" fillId="0" borderId="18" xfId="0" applyNumberFormat="1" applyFont="1" applyBorder="1" applyAlignment="1">
      <alignment horizontal="right" wrapText="1"/>
    </xf>
    <xf numFmtId="10" fontId="43" fillId="0" borderId="0" xfId="0" applyNumberFormat="1" applyFont="1" applyBorder="1" applyAlignment="1">
      <alignment horizontal="center" vertical="center" wrapText="1"/>
    </xf>
    <xf numFmtId="0" fontId="48" fillId="0" borderId="0" xfId="0" applyFont="1" applyAlignment="1">
      <alignment wrapText="1"/>
    </xf>
    <xf numFmtId="3" fontId="51" fillId="0" borderId="0" xfId="0" applyNumberFormat="1" applyFont="1" applyAlignment="1">
      <alignment horizontal="right" wrapText="1"/>
    </xf>
    <xf numFmtId="0" fontId="51" fillId="0" borderId="0" xfId="0" applyFont="1" applyAlignment="1">
      <alignment horizontal="right" wrapText="1"/>
    </xf>
    <xf numFmtId="169" fontId="43" fillId="0" borderId="1" xfId="43" applyNumberFormat="1" applyFont="1" applyBorder="1" applyAlignment="1">
      <alignment horizontal="center" vertical="center" wrapText="1"/>
    </xf>
    <xf numFmtId="3" fontId="43" fillId="33" borderId="1" xfId="0" applyNumberFormat="1" applyFont="1" applyFill="1" applyBorder="1" applyAlignment="1">
      <alignment horizontal="right" vertical="center" wrapText="1"/>
    </xf>
    <xf numFmtId="1" fontId="43" fillId="0" borderId="1" xfId="43" applyNumberFormat="1" applyFont="1" applyBorder="1" applyAlignment="1">
      <alignment horizontal="righ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font>
        <color rgb="FF9C0006"/>
      </font>
    </dxf>
    <dxf>
      <font>
        <color rgb="FF00B050"/>
      </font>
    </dxf>
  </dxfs>
  <tableStyles count="0" defaultTableStyle="TableStyleMedium2" defaultPivotStyle="PivotStyleLight16"/>
  <colors>
    <mruColors>
      <color rgb="FFFE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spordiregister.ee/toetused/toetus/tegevus/org-5152-2025/taotlemine/juhtimistava" TargetMode="External"/><Relationship Id="rId3" Type="http://schemas.openxmlformats.org/officeDocument/2006/relationships/hyperlink" Target="https://erasmus-plus.ec.europa.eu/projects/search/?page=1&amp;sort=&amp;domain=eplus2021&amp;view=list&amp;map=false&amp;keyword=MOVE4HANDBALL&amp;searchType=projects" TargetMode="External"/><Relationship Id="rId7" Type="http://schemas.openxmlformats.org/officeDocument/2006/relationships/hyperlink" Target="https://erasmus-plus.ec.europa.eu/projects/search/details/101245228" TargetMode="External"/><Relationship Id="rId2" Type="http://schemas.openxmlformats.org/officeDocument/2006/relationships/hyperlink" Target="https://erasmus-plus.ec.europa.eu/projects/search/details/101133702" TargetMode="External"/><Relationship Id="rId1" Type="http://schemas.openxmlformats.org/officeDocument/2006/relationships/hyperlink" Target="https://www.spordiregister.ee/toetused/toetus/uus_tegevus/org-4006-2026/taotlemine/juhtimistava" TargetMode="External"/><Relationship Id="rId6" Type="http://schemas.openxmlformats.org/officeDocument/2006/relationships/hyperlink" Target="https://erasmus-plus.ec.europa.eu/projects/search/details/2025-1-EE01-KA121-ADU-000310483" TargetMode="External"/><Relationship Id="rId5" Type="http://schemas.openxmlformats.org/officeDocument/2006/relationships/hyperlink" Target="https://erasmus-plus.ec.europa.eu/projects/search/details/2024-1-EE01-KA121-ADU-000199948" TargetMode="External"/><Relationship Id="rId10" Type="http://schemas.openxmlformats.org/officeDocument/2006/relationships/hyperlink" Target="https://www.spordiregister.ee/toetused/toetus/tegevus/org-5152-2025/taotlemine/juhtimistava" TargetMode="External"/><Relationship Id="rId4" Type="http://schemas.openxmlformats.org/officeDocument/2006/relationships/hyperlink" Target="https://inside.cev.eu/development/projects/cev-school-project/" TargetMode="External"/><Relationship Id="rId9" Type="http://schemas.openxmlformats.org/officeDocument/2006/relationships/hyperlink" Target="https://www.spordiregister.ee/toetused/toetus/tegevus/org-5152-2025/taotlemine/juhtimistava"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orldathletics.org/competition/calendar-results/results/7199680?eventId=10229526" TargetMode="External"/><Relationship Id="rId18" Type="http://schemas.openxmlformats.org/officeDocument/2006/relationships/hyperlink" Target="https://worldathletics.org/competition/calendar-results/results/7210521?eventId=10229616&amp;gender=M" TargetMode="External"/><Relationship Id="rId26" Type="http://schemas.openxmlformats.org/officeDocument/2006/relationships/hyperlink" Target="https://www.fis-ski.com/DB/general/results.html?sectorcode=SB&amp;competitorid=274477&amp;raceid=23896" TargetMode="External"/><Relationship Id="rId39" Type="http://schemas.openxmlformats.org/officeDocument/2006/relationships/hyperlink" Target="https://up-asiapacificvseurope.golfgenius.com/pages/11285732822179957667" TargetMode="External"/><Relationship Id="rId21" Type="http://schemas.openxmlformats.org/officeDocument/2006/relationships/hyperlink" Target="https://bwfbadminton.com/tournament/4676/2023-european-games/" TargetMode="External"/><Relationship Id="rId34" Type="http://schemas.openxmlformats.org/officeDocument/2006/relationships/hyperlink" Target="https://www.curlingzone.com/event.php?eventid=8505" TargetMode="External"/><Relationship Id="rId7" Type="http://schemas.openxmlformats.org/officeDocument/2006/relationships/hyperlink" Target="https://skopje2025.furkisport.com/index.php?page=game&amp;id=4875&amp;ln=en" TargetMode="External"/><Relationship Id="rId2" Type="http://schemas.openxmlformats.org/officeDocument/2006/relationships/hyperlink" Target="https://www.golfbox.dk/livescoring/tour/?language=2057" TargetMode="External"/><Relationship Id="rId16" Type="http://schemas.openxmlformats.org/officeDocument/2006/relationships/hyperlink" Target="https://worldathletics.org/competition/calendar-results/results/7210521?eventId=10229631&amp;gender=M" TargetMode="External"/><Relationship Id="rId20" Type="http://schemas.openxmlformats.org/officeDocument/2006/relationships/hyperlink" Target="https://www.sport24.ee/index.php?ac=kuvavoistlus2&amp;id=62552&amp;tul=2431159" TargetMode="External"/><Relationship Id="rId29" Type="http://schemas.openxmlformats.org/officeDocument/2006/relationships/hyperlink" Target="https://www.tpss.eu/results/3081/Draws%20with%20Results%20-%20Day%202%20-%20ESSC%202025.pdf" TargetMode="External"/><Relationship Id="rId41" Type="http://schemas.openxmlformats.org/officeDocument/2006/relationships/hyperlink" Target="https://www.golfbox.dk/livescoring/tour/?language=1061" TargetMode="External"/><Relationship Id="rId1" Type="http://schemas.openxmlformats.org/officeDocument/2006/relationships/hyperlink" Target="https://www.golfbox.dk/livescoring/tour/?language=2057" TargetMode="External"/><Relationship Id="rId6" Type="http://schemas.openxmlformats.org/officeDocument/2006/relationships/hyperlink" Target="https://www.procyclingstats.com/race/tour-of-estonia/2025/gc/result/result" TargetMode="External"/><Relationship Id="rId11" Type="http://schemas.openxmlformats.org/officeDocument/2006/relationships/hyperlink" Target="https://www.procyclingstats.com/race/tour-of-routhe-salvation/2025/gc" TargetMode="External"/><Relationship Id="rId24" Type="http://schemas.openxmlformats.org/officeDocument/2006/relationships/hyperlink" Target="https://bwfbadminton.com/tournament/5372/victor-cyprus-junior-2025/results" TargetMode="External"/><Relationship Id="rId32" Type="http://schemas.openxmlformats.org/officeDocument/2006/relationships/hyperlink" Target="https://www.martial.events/files/events/c/6/b/f/f/Results-Day-3-Competition-Draw-Sheet.pdf" TargetMode="External"/><Relationship Id="rId37" Type="http://schemas.openxmlformats.org/officeDocument/2006/relationships/hyperlink" Target="https://www.atptour.com/en/tournaments/bloomfield-hills/2883/overview" TargetMode="External"/><Relationship Id="rId40" Type="http://schemas.openxmlformats.org/officeDocument/2006/relationships/hyperlink" Target="https://www.golfbox.dk/livescoring/tour/?language=1061" TargetMode="External"/><Relationship Id="rId5" Type="http://schemas.openxmlformats.org/officeDocument/2006/relationships/hyperlink" Target="https://www.golfbox.dk/livescoring/tour/?language=1061" TargetMode="External"/><Relationship Id="rId15" Type="http://schemas.openxmlformats.org/officeDocument/2006/relationships/hyperlink" Target="https://worldathletics.org/competition/calendar-results/results/7210521?eventId=10229527&amp;gender=W" TargetMode="External"/><Relationship Id="rId23" Type="http://schemas.openxmlformats.org/officeDocument/2006/relationships/hyperlink" Target="https://bwfbadminton.com/tournament/5293/15th-multi-alarm-hungarian-junior-championships-2025-presented-by-victor/" TargetMode="External"/><Relationship Id="rId28" Type="http://schemas.openxmlformats.org/officeDocument/2006/relationships/hyperlink" Target="https://www.fis-ski.com/DB/general/results.html?sectorcode=CC&amp;competitorid=271143&amp;raceid=48820" TargetMode="External"/><Relationship Id="rId36" Type="http://schemas.openxmlformats.org/officeDocument/2006/relationships/hyperlink" Target="https://www.curlingzone.com/rankings.php?task=week&amp;oomid=85&amp;eventyear=2025" TargetMode="External"/><Relationship Id="rId10" Type="http://schemas.openxmlformats.org/officeDocument/2006/relationships/hyperlink" Target="https://www.procyclingstats.com/race/tour-of-shanghai/2025/gc/result/result" TargetMode="External"/><Relationship Id="rId19" Type="http://schemas.openxmlformats.org/officeDocument/2006/relationships/hyperlink" Target="https://www.sport24.ee/index.php?ac=kuvavoistlus2&amp;id=62552&amp;tul=2431160" TargetMode="External"/><Relationship Id="rId31" Type="http://schemas.openxmlformats.org/officeDocument/2006/relationships/hyperlink" Target="https://www.tpss.eu/results/3081/Draws%20with%20Results%20-%20Day%202%20-%20ESSC%202025.pdf" TargetMode="External"/><Relationship Id="rId4" Type="http://schemas.openxmlformats.org/officeDocument/2006/relationships/hyperlink" Target="https://www.golfgenius.com/pages/5434751" TargetMode="External"/><Relationship Id="rId9" Type="http://schemas.openxmlformats.org/officeDocument/2006/relationships/hyperlink" Target="https://www.procyclingstats.com/race/baltic-chain-tour/2025/gc" TargetMode="External"/><Relationship Id="rId14" Type="http://schemas.openxmlformats.org/officeDocument/2006/relationships/hyperlink" Target="https://worldathletics.org/competition/calendar-results/results/7222970?eventId=10229536" TargetMode="External"/><Relationship Id="rId22" Type="http://schemas.openxmlformats.org/officeDocument/2006/relationships/hyperlink" Target="https://bwfbadminton.com/tournament/4676/2023-european-games/" TargetMode="External"/><Relationship Id="rId27" Type="http://schemas.openxmlformats.org/officeDocument/2006/relationships/hyperlink" Target="https://www.fis-ski.com/DB/general/results.html?sectorcode=FS&amp;competitorid=268236&amp;raceid=17470" TargetMode="External"/><Relationship Id="rId30" Type="http://schemas.openxmlformats.org/officeDocument/2006/relationships/hyperlink" Target="https://www.martial.events/files/events/6/c/3/4/0/Results-Day-3-Competition-Draw-Sheet.pdf" TargetMode="External"/><Relationship Id="rId35" Type="http://schemas.openxmlformats.org/officeDocument/2006/relationships/hyperlink" Target="https://www.curlingzone.com/event.php?view=Main&amp;eventid=8506" TargetMode="External"/><Relationship Id="rId8" Type="http://schemas.openxmlformats.org/officeDocument/2006/relationships/hyperlink" Target="https://www.uci.org/competition-details/2025/BMX/73827" TargetMode="External"/><Relationship Id="rId3" Type="http://schemas.openxmlformats.org/officeDocument/2006/relationships/hyperlink" Target="https://www.golfdirecto.com/micro/game/67e6ea3c27e31a125807415d/ranking/entry?view=acc&amp;category=67e6ea3c27e31a125807419c" TargetMode="External"/><Relationship Id="rId12" Type="http://schemas.openxmlformats.org/officeDocument/2006/relationships/hyperlink" Target="https://www.ijf.org/competition/3088/results" TargetMode="External"/><Relationship Id="rId17" Type="http://schemas.openxmlformats.org/officeDocument/2006/relationships/hyperlink" Target="https://worldathletics.org/competition/calendar-results/results/7210521?eventId=10229832&amp;gender=W" TargetMode="External"/><Relationship Id="rId25" Type="http://schemas.openxmlformats.org/officeDocument/2006/relationships/hyperlink" Target="https://www.fis-ski.com/DB/general/results.html?sectorcode=CC&amp;competitorid=266927&amp;raceid=46091" TargetMode="External"/><Relationship Id="rId33" Type="http://schemas.openxmlformats.org/officeDocument/2006/relationships/hyperlink" Target="https://www.ianseo.net/TourData/2025/22666/IFRU18W.pdf" TargetMode="External"/><Relationship Id="rId38" Type="http://schemas.openxmlformats.org/officeDocument/2006/relationships/hyperlink" Target="https://www.atptour.com/en/tournaments/cassis/9120/overview"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fai.org/sites/default/files/article/document/official-2024_wcup_ranking_f2d-corr.pdf" TargetMode="External"/><Relationship Id="rId13" Type="http://schemas.openxmlformats.org/officeDocument/2006/relationships/hyperlink" Target="https://www.ifmalive.com/divisions/126716" TargetMode="External"/><Relationship Id="rId3" Type="http://schemas.openxmlformats.org/officeDocument/2006/relationships/hyperlink" Target="https://goodlift.info/onecompetition.php?lid=15931&amp;cid=1059" TargetMode="External"/><Relationship Id="rId7" Type="http://schemas.openxmlformats.org/officeDocument/2006/relationships/hyperlink" Target="https://fai.org/sites/default/files/article/document/official-2024_wcup_ranking_f2d-corr.pdf" TargetMode="External"/><Relationship Id="rId12" Type="http://schemas.openxmlformats.org/officeDocument/2006/relationships/hyperlink" Target="https://msport.ee/2025/07/06/lucas-leok-tuli-motokrossi-juuniorite-maailmameistrivoistlustel-hobemedalile/" TargetMode="External"/><Relationship Id="rId2" Type="http://schemas.openxmlformats.org/officeDocument/2006/relationships/hyperlink" Target="https://goodlift.info/onecompetition.php?lid=15931&amp;cid=1030" TargetMode="External"/><Relationship Id="rId1" Type="http://schemas.openxmlformats.org/officeDocument/2006/relationships/hyperlink" Target="https://ejsl.ee/sites/default/files/2023-08/RESULTS.pdf" TargetMode="External"/><Relationship Id="rId6" Type="http://schemas.openxmlformats.org/officeDocument/2006/relationships/hyperlink" Target="https://www.freeflightnews.org.uk/wcup/WC23/WCP23F1AJ.HTM" TargetMode="External"/><Relationship Id="rId11" Type="http://schemas.openxmlformats.org/officeDocument/2006/relationships/hyperlink" Target="https://www.worlddancesport.org/Competitions/Ranking/European-Championship-Chisinau-Youth-Ten-Dance-63081" TargetMode="External"/><Relationship Id="rId5" Type="http://schemas.openxmlformats.org/officeDocument/2006/relationships/hyperlink" Target="https://www.freeflightnews.org.uk/champs/ch23/WC23CH.HTM" TargetMode="External"/><Relationship Id="rId15" Type="http://schemas.openxmlformats.org/officeDocument/2006/relationships/hyperlink" Target="https://www.ifmalive.com/divisions/146756" TargetMode="External"/><Relationship Id="rId10" Type="http://schemas.openxmlformats.org/officeDocument/2006/relationships/hyperlink" Target="https://events.taekwondo-itf.com/taekwondo/results.php?OverallResults_page=-1" TargetMode="External"/><Relationship Id="rId4" Type="http://schemas.openxmlformats.org/officeDocument/2006/relationships/hyperlink" Target="https://www.freeflightnews.org.uk/champs/ch22/EC22CH.HTM" TargetMode="External"/><Relationship Id="rId9" Type="http://schemas.openxmlformats.org/officeDocument/2006/relationships/hyperlink" Target="https://www.freeflightnews.org.uk/champs/ch25/JEC25CH.HTM" TargetMode="External"/><Relationship Id="rId14" Type="http://schemas.openxmlformats.org/officeDocument/2006/relationships/hyperlink" Target="https://www.ifmalive.com/divisions/1392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43939-298C-1546-9023-7445355363DC}">
  <dimension ref="A1:Y66"/>
  <sheetViews>
    <sheetView tabSelected="1" zoomScaleNormal="100" workbookViewId="0">
      <selection activeCell="S7" sqref="S7"/>
    </sheetView>
  </sheetViews>
  <sheetFormatPr baseColWidth="10" defaultRowHeight="14" x14ac:dyDescent="0.2"/>
  <cols>
    <col min="1" max="1" width="17.83203125" style="84" customWidth="1"/>
    <col min="2" max="2" width="12.1640625" style="84" customWidth="1"/>
    <col min="3" max="3" width="11.5" style="84" customWidth="1"/>
    <col min="4" max="4" width="12.5" style="84" customWidth="1"/>
    <col min="5" max="5" width="10.1640625" style="84" customWidth="1"/>
    <col min="6" max="6" width="11.5" style="84" customWidth="1"/>
    <col min="7" max="7" width="12.6640625" style="84" customWidth="1"/>
    <col min="8" max="8" width="11.5" style="84" customWidth="1"/>
    <col min="9" max="9" width="11.1640625" style="84" customWidth="1"/>
    <col min="10" max="10" width="13.5" style="84" customWidth="1"/>
    <col min="11" max="11" width="11.5" style="84" customWidth="1"/>
    <col min="12" max="12" width="12.33203125" style="84" customWidth="1"/>
    <col min="13" max="13" width="10.1640625" style="84" customWidth="1"/>
    <col min="14" max="14" width="12.83203125" style="84" customWidth="1"/>
    <col min="15" max="15" width="13.5" style="84" customWidth="1"/>
    <col min="16" max="16" width="9.1640625" style="84" customWidth="1"/>
    <col min="17" max="17" width="16.1640625" style="84" customWidth="1"/>
    <col min="18" max="18" width="15.1640625" style="84" customWidth="1"/>
    <col min="19" max="19" width="13.6640625" style="84" customWidth="1"/>
    <col min="20" max="20" width="12.83203125" style="84" bestFit="1" customWidth="1"/>
    <col min="21" max="16384" width="10.83203125" style="84"/>
  </cols>
  <sheetData>
    <row r="1" spans="1:19" ht="51" customHeight="1" x14ac:dyDescent="0.2">
      <c r="A1" s="69" t="s">
        <v>0</v>
      </c>
      <c r="B1" s="69" t="s">
        <v>29</v>
      </c>
      <c r="C1" s="69" t="s">
        <v>30</v>
      </c>
      <c r="D1" s="69" t="s">
        <v>1</v>
      </c>
      <c r="E1" s="69" t="s">
        <v>2</v>
      </c>
      <c r="F1" s="69" t="s">
        <v>3</v>
      </c>
      <c r="G1" s="69" t="s">
        <v>4</v>
      </c>
      <c r="H1" s="69" t="s">
        <v>5</v>
      </c>
      <c r="I1" s="69" t="s">
        <v>6</v>
      </c>
      <c r="J1" s="69" t="s">
        <v>7</v>
      </c>
      <c r="K1" s="69" t="s">
        <v>8</v>
      </c>
      <c r="L1" s="69" t="s">
        <v>9</v>
      </c>
      <c r="M1" s="69" t="s">
        <v>10</v>
      </c>
      <c r="N1" s="70" t="s">
        <v>316</v>
      </c>
      <c r="O1" s="69" t="s">
        <v>11</v>
      </c>
      <c r="P1" s="69" t="s">
        <v>12</v>
      </c>
    </row>
    <row r="2" spans="1:19" ht="32" customHeight="1" x14ac:dyDescent="0.2">
      <c r="A2" s="71" t="s">
        <v>283</v>
      </c>
      <c r="B2" s="66">
        <v>3</v>
      </c>
      <c r="C2" s="66">
        <v>4</v>
      </c>
      <c r="D2" s="66">
        <v>0</v>
      </c>
      <c r="E2" s="66">
        <v>0</v>
      </c>
      <c r="F2" s="66">
        <v>0</v>
      </c>
      <c r="G2" s="66">
        <v>7</v>
      </c>
      <c r="H2" s="72">
        <v>22179</v>
      </c>
      <c r="I2" s="66">
        <v>341</v>
      </c>
      <c r="J2" s="66">
        <v>167</v>
      </c>
      <c r="K2" s="66">
        <v>12.1</v>
      </c>
      <c r="L2" s="72">
        <v>9273</v>
      </c>
      <c r="M2" s="73">
        <v>23000</v>
      </c>
      <c r="N2" s="96">
        <v>23000</v>
      </c>
      <c r="O2" s="67">
        <v>31945</v>
      </c>
      <c r="P2" s="74">
        <f>SUM(N2-O2)/O2</f>
        <v>-0.28001252152136485</v>
      </c>
      <c r="Q2" s="116"/>
      <c r="R2" s="117"/>
    </row>
    <row r="3" spans="1:19" ht="15" x14ac:dyDescent="0.2">
      <c r="A3" s="71" t="s">
        <v>13</v>
      </c>
      <c r="B3" s="66">
        <v>6</v>
      </c>
      <c r="C3" s="66">
        <v>3</v>
      </c>
      <c r="D3" s="66">
        <v>5</v>
      </c>
      <c r="E3" s="66">
        <v>0</v>
      </c>
      <c r="F3" s="66" t="s">
        <v>14</v>
      </c>
      <c r="G3" s="66">
        <v>13.5</v>
      </c>
      <c r="H3" s="72">
        <v>42773</v>
      </c>
      <c r="I3" s="66">
        <v>357</v>
      </c>
      <c r="J3" s="66">
        <v>20</v>
      </c>
      <c r="K3" s="66">
        <v>0</v>
      </c>
      <c r="L3" s="72">
        <v>1635</v>
      </c>
      <c r="M3" s="73">
        <v>75000</v>
      </c>
      <c r="N3" s="96">
        <v>44408</v>
      </c>
      <c r="O3" s="67">
        <v>47949</v>
      </c>
      <c r="P3" s="74">
        <f t="shared" ref="P3:P31" si="0">SUM(N3-O3)/O3</f>
        <v>-7.3849298212684308E-2</v>
      </c>
      <c r="Q3" s="116"/>
      <c r="R3" s="85" t="s">
        <v>28</v>
      </c>
      <c r="S3" s="86">
        <f>SUM(N31+O41+N66)</f>
        <v>4242651</v>
      </c>
    </row>
    <row r="4" spans="1:19" ht="15" x14ac:dyDescent="0.2">
      <c r="A4" s="71" t="s">
        <v>15</v>
      </c>
      <c r="B4" s="66">
        <v>4</v>
      </c>
      <c r="C4" s="66">
        <v>6</v>
      </c>
      <c r="D4" s="66">
        <v>7.5</v>
      </c>
      <c r="E4" s="66">
        <v>2</v>
      </c>
      <c r="F4" s="66">
        <v>0</v>
      </c>
      <c r="G4" s="66">
        <v>19.5</v>
      </c>
      <c r="H4" s="72">
        <v>61783</v>
      </c>
      <c r="I4" s="66">
        <v>927</v>
      </c>
      <c r="J4" s="66">
        <v>370</v>
      </c>
      <c r="K4" s="66">
        <v>35</v>
      </c>
      <c r="L4" s="72">
        <v>25019</v>
      </c>
      <c r="M4" s="73">
        <v>140000</v>
      </c>
      <c r="N4" s="96">
        <v>86802</v>
      </c>
      <c r="O4" s="67">
        <v>104428</v>
      </c>
      <c r="P4" s="74">
        <f t="shared" si="0"/>
        <v>-0.16878614930861455</v>
      </c>
      <c r="Q4" s="116"/>
      <c r="R4" s="87" t="s">
        <v>313</v>
      </c>
      <c r="S4" s="88">
        <f>SUM(O31+P41+O66)</f>
        <v>4375704</v>
      </c>
    </row>
    <row r="5" spans="1:19" ht="15" x14ac:dyDescent="0.2">
      <c r="A5" s="71" t="s">
        <v>16</v>
      </c>
      <c r="B5" s="66">
        <v>7</v>
      </c>
      <c r="C5" s="66">
        <v>8</v>
      </c>
      <c r="D5" s="66">
        <v>12.5</v>
      </c>
      <c r="E5" s="66">
        <v>1</v>
      </c>
      <c r="F5" s="66">
        <v>0</v>
      </c>
      <c r="G5" s="66">
        <v>28.5</v>
      </c>
      <c r="H5" s="72">
        <v>90298</v>
      </c>
      <c r="I5" s="66">
        <v>4480</v>
      </c>
      <c r="J5" s="66">
        <v>1064</v>
      </c>
      <c r="K5" s="66">
        <v>111.6</v>
      </c>
      <c r="L5" s="72">
        <v>84023</v>
      </c>
      <c r="M5" s="73">
        <v>200000</v>
      </c>
      <c r="N5" s="96">
        <v>174321</v>
      </c>
      <c r="O5" s="67">
        <v>162043</v>
      </c>
      <c r="P5" s="74">
        <f t="shared" si="0"/>
        <v>7.577001166357078E-2</v>
      </c>
      <c r="Q5" s="116"/>
      <c r="R5" s="87" t="s">
        <v>317</v>
      </c>
      <c r="S5" s="89">
        <f>SUM(S4-S3)</f>
        <v>133053</v>
      </c>
    </row>
    <row r="6" spans="1:19" ht="15" x14ac:dyDescent="0.2">
      <c r="A6" s="71" t="s">
        <v>284</v>
      </c>
      <c r="B6" s="66">
        <v>0</v>
      </c>
      <c r="C6" s="66">
        <v>0</v>
      </c>
      <c r="D6" s="66">
        <v>0</v>
      </c>
      <c r="E6" s="66">
        <v>0</v>
      </c>
      <c r="F6" s="66">
        <v>-2</v>
      </c>
      <c r="G6" s="66">
        <v>0</v>
      </c>
      <c r="H6" s="75">
        <v>0</v>
      </c>
      <c r="I6" s="66"/>
      <c r="J6" s="66">
        <v>0</v>
      </c>
      <c r="K6" s="66">
        <v>10</v>
      </c>
      <c r="L6" s="72">
        <v>0</v>
      </c>
      <c r="M6" s="73">
        <v>123000</v>
      </c>
      <c r="N6" s="96">
        <v>0</v>
      </c>
      <c r="O6" s="67">
        <v>0</v>
      </c>
      <c r="P6" s="74">
        <v>0</v>
      </c>
      <c r="Q6" s="116"/>
      <c r="R6" s="90" t="s">
        <v>314</v>
      </c>
      <c r="S6" s="91">
        <f>SUM(S3-S4)/S4</f>
        <v>-3.0407221329413509E-2</v>
      </c>
    </row>
    <row r="7" spans="1:19" ht="15" x14ac:dyDescent="0.2">
      <c r="A7" s="71" t="s">
        <v>17</v>
      </c>
      <c r="B7" s="66">
        <v>10</v>
      </c>
      <c r="C7" s="66">
        <v>10</v>
      </c>
      <c r="D7" s="66">
        <v>22.5</v>
      </c>
      <c r="E7" s="66">
        <v>5</v>
      </c>
      <c r="F7" s="66">
        <v>1</v>
      </c>
      <c r="G7" s="66">
        <v>48.5</v>
      </c>
      <c r="H7" s="72">
        <v>153665</v>
      </c>
      <c r="I7" s="66">
        <v>6954</v>
      </c>
      <c r="J7" s="66">
        <v>3167</v>
      </c>
      <c r="K7" s="66">
        <v>122.1</v>
      </c>
      <c r="L7" s="72">
        <v>126987</v>
      </c>
      <c r="M7" s="73">
        <v>350000</v>
      </c>
      <c r="N7" s="96">
        <v>280652</v>
      </c>
      <c r="O7" s="67">
        <v>309512</v>
      </c>
      <c r="P7" s="74">
        <f t="shared" si="0"/>
        <v>-9.3243557600351523E-2</v>
      </c>
      <c r="Q7" s="116"/>
      <c r="R7" s="117"/>
    </row>
    <row r="8" spans="1:19" ht="45" x14ac:dyDescent="0.2">
      <c r="A8" s="71" t="s">
        <v>285</v>
      </c>
      <c r="B8" s="66">
        <v>3</v>
      </c>
      <c r="C8" s="66">
        <v>5</v>
      </c>
      <c r="D8" s="66">
        <v>10</v>
      </c>
      <c r="E8" s="66">
        <v>8</v>
      </c>
      <c r="F8" s="66" t="s">
        <v>14</v>
      </c>
      <c r="G8" s="66">
        <v>25.5</v>
      </c>
      <c r="H8" s="72">
        <v>80793</v>
      </c>
      <c r="I8" s="66">
        <v>375</v>
      </c>
      <c r="J8" s="66">
        <v>165</v>
      </c>
      <c r="K8" s="66">
        <v>48.3</v>
      </c>
      <c r="L8" s="72">
        <v>26356</v>
      </c>
      <c r="M8" s="73">
        <v>125000</v>
      </c>
      <c r="N8" s="96">
        <v>107149</v>
      </c>
      <c r="O8" s="67">
        <v>106867</v>
      </c>
      <c r="P8" s="74">
        <f t="shared" si="0"/>
        <v>2.6387940149905959E-3</v>
      </c>
      <c r="Q8" s="116"/>
      <c r="R8" s="117"/>
    </row>
    <row r="9" spans="1:19" ht="15" x14ac:dyDescent="0.2">
      <c r="A9" s="71" t="s">
        <v>286</v>
      </c>
      <c r="B9" s="66">
        <v>4</v>
      </c>
      <c r="C9" s="66">
        <v>6</v>
      </c>
      <c r="D9" s="66">
        <v>5</v>
      </c>
      <c r="E9" s="66">
        <v>2</v>
      </c>
      <c r="F9" s="66" t="s">
        <v>18</v>
      </c>
      <c r="G9" s="66">
        <v>17.5</v>
      </c>
      <c r="H9" s="72">
        <v>55446</v>
      </c>
      <c r="I9" s="66">
        <v>355</v>
      </c>
      <c r="J9" s="66">
        <v>221</v>
      </c>
      <c r="K9" s="66">
        <v>42.5</v>
      </c>
      <c r="L9" s="72">
        <v>24343</v>
      </c>
      <c r="M9" s="73">
        <v>100000</v>
      </c>
      <c r="N9" s="96">
        <v>79789</v>
      </c>
      <c r="O9" s="67">
        <v>62975</v>
      </c>
      <c r="P9" s="74">
        <f t="shared" si="0"/>
        <v>0.26699483922191347</v>
      </c>
      <c r="Q9" s="116"/>
      <c r="R9" s="117"/>
    </row>
    <row r="10" spans="1:19" ht="15" x14ac:dyDescent="0.2">
      <c r="A10" s="71" t="s">
        <v>287</v>
      </c>
      <c r="B10" s="66">
        <v>4</v>
      </c>
      <c r="C10" s="66">
        <v>5</v>
      </c>
      <c r="D10" s="66">
        <v>0</v>
      </c>
      <c r="E10" s="66">
        <v>0</v>
      </c>
      <c r="F10" s="66" t="s">
        <v>18</v>
      </c>
      <c r="G10" s="66">
        <v>9.5</v>
      </c>
      <c r="H10" s="72">
        <v>30099</v>
      </c>
      <c r="I10" s="66">
        <v>658</v>
      </c>
      <c r="J10" s="66">
        <v>376</v>
      </c>
      <c r="K10" s="66">
        <v>0</v>
      </c>
      <c r="L10" s="72">
        <v>7620</v>
      </c>
      <c r="M10" s="73">
        <v>55000</v>
      </c>
      <c r="N10" s="96">
        <v>37719</v>
      </c>
      <c r="O10" s="67">
        <v>39668</v>
      </c>
      <c r="P10" s="74">
        <f t="shared" si="0"/>
        <v>-4.9132802258747603E-2</v>
      </c>
      <c r="Q10" s="116"/>
      <c r="R10" s="117"/>
    </row>
    <row r="11" spans="1:19" ht="15" x14ac:dyDescent="0.2">
      <c r="A11" s="71" t="s">
        <v>288</v>
      </c>
      <c r="B11" s="66">
        <v>4</v>
      </c>
      <c r="C11" s="66">
        <v>8</v>
      </c>
      <c r="D11" s="66">
        <v>10</v>
      </c>
      <c r="E11" s="66">
        <v>1</v>
      </c>
      <c r="F11" s="66">
        <v>0</v>
      </c>
      <c r="G11" s="66">
        <v>23</v>
      </c>
      <c r="H11" s="72">
        <v>72872</v>
      </c>
      <c r="I11" s="66">
        <v>1782</v>
      </c>
      <c r="J11" s="66">
        <v>772</v>
      </c>
      <c r="K11" s="66">
        <v>106.3</v>
      </c>
      <c r="L11" s="72">
        <v>67262</v>
      </c>
      <c r="M11" s="73">
        <v>150000</v>
      </c>
      <c r="N11" s="96">
        <v>140134</v>
      </c>
      <c r="O11" s="67">
        <v>163061</v>
      </c>
      <c r="P11" s="74">
        <f t="shared" si="0"/>
        <v>-0.14060382310914321</v>
      </c>
      <c r="Q11" s="116"/>
      <c r="R11" s="117"/>
    </row>
    <row r="12" spans="1:19" ht="30" x14ac:dyDescent="0.2">
      <c r="A12" s="71" t="s">
        <v>289</v>
      </c>
      <c r="B12" s="66">
        <v>0</v>
      </c>
      <c r="C12" s="66">
        <v>2</v>
      </c>
      <c r="D12" s="66">
        <v>2</v>
      </c>
      <c r="E12" s="66">
        <v>0</v>
      </c>
      <c r="F12" s="66">
        <v>-3</v>
      </c>
      <c r="G12" s="66">
        <v>1</v>
      </c>
      <c r="H12" s="72">
        <v>0</v>
      </c>
      <c r="I12" s="66"/>
      <c r="J12" s="66">
        <v>0</v>
      </c>
      <c r="K12" s="66">
        <v>0</v>
      </c>
      <c r="L12" s="75">
        <v>0</v>
      </c>
      <c r="M12" s="73">
        <v>6391</v>
      </c>
      <c r="N12" s="96">
        <v>0</v>
      </c>
      <c r="O12" s="67">
        <v>0</v>
      </c>
      <c r="P12" s="74">
        <v>0</v>
      </c>
      <c r="Q12" s="116"/>
      <c r="R12" s="118"/>
    </row>
    <row r="13" spans="1:19" ht="15" x14ac:dyDescent="0.2">
      <c r="A13" s="71" t="s">
        <v>19</v>
      </c>
      <c r="B13" s="66">
        <v>5</v>
      </c>
      <c r="C13" s="66">
        <v>6</v>
      </c>
      <c r="D13" s="66">
        <v>4</v>
      </c>
      <c r="E13" s="66">
        <v>0</v>
      </c>
      <c r="F13" s="66">
        <v>-1</v>
      </c>
      <c r="G13" s="66">
        <v>14</v>
      </c>
      <c r="H13" s="72">
        <v>44357</v>
      </c>
      <c r="I13" s="66">
        <v>1360</v>
      </c>
      <c r="J13" s="66">
        <v>714</v>
      </c>
      <c r="K13" s="66">
        <v>49.7</v>
      </c>
      <c r="L13" s="72">
        <v>38231</v>
      </c>
      <c r="M13" s="73">
        <v>147000</v>
      </c>
      <c r="N13" s="96">
        <v>82588</v>
      </c>
      <c r="O13" s="67">
        <v>36287</v>
      </c>
      <c r="P13" s="74">
        <f t="shared" si="0"/>
        <v>1.2759665996086753</v>
      </c>
      <c r="Q13" s="116"/>
      <c r="R13" s="117"/>
    </row>
    <row r="14" spans="1:19" ht="15" x14ac:dyDescent="0.2">
      <c r="A14" s="71" t="s">
        <v>20</v>
      </c>
      <c r="B14" s="66">
        <v>4</v>
      </c>
      <c r="C14" s="66">
        <v>5</v>
      </c>
      <c r="D14" s="66">
        <v>7.5</v>
      </c>
      <c r="E14" s="66">
        <v>2</v>
      </c>
      <c r="F14" s="66">
        <v>0</v>
      </c>
      <c r="G14" s="66">
        <v>18.5</v>
      </c>
      <c r="H14" s="72">
        <v>58615</v>
      </c>
      <c r="I14" s="66">
        <v>732</v>
      </c>
      <c r="J14" s="66">
        <v>229</v>
      </c>
      <c r="K14" s="66">
        <v>180</v>
      </c>
      <c r="L14" s="72">
        <v>90531</v>
      </c>
      <c r="M14" s="73">
        <v>180000</v>
      </c>
      <c r="N14" s="96">
        <v>149146</v>
      </c>
      <c r="O14" s="67">
        <v>190391</v>
      </c>
      <c r="P14" s="74">
        <f t="shared" si="0"/>
        <v>-0.21663313917149446</v>
      </c>
      <c r="Q14" s="116"/>
      <c r="R14" s="117"/>
    </row>
    <row r="15" spans="1:19" ht="15" x14ac:dyDescent="0.2">
      <c r="A15" s="71" t="s">
        <v>290</v>
      </c>
      <c r="B15" s="66">
        <v>5</v>
      </c>
      <c r="C15" s="66">
        <v>7</v>
      </c>
      <c r="D15" s="66">
        <v>7.5</v>
      </c>
      <c r="E15" s="66">
        <v>1</v>
      </c>
      <c r="F15" s="66" t="s">
        <v>14</v>
      </c>
      <c r="G15" s="66">
        <v>20</v>
      </c>
      <c r="H15" s="72">
        <v>63367</v>
      </c>
      <c r="I15" s="66">
        <v>1826</v>
      </c>
      <c r="J15" s="66">
        <v>250</v>
      </c>
      <c r="K15" s="66">
        <v>0</v>
      </c>
      <c r="L15" s="72">
        <v>10367</v>
      </c>
      <c r="M15" s="73">
        <v>90000</v>
      </c>
      <c r="N15" s="96">
        <v>73734</v>
      </c>
      <c r="O15" s="67">
        <v>80729</v>
      </c>
      <c r="P15" s="74">
        <f t="shared" si="0"/>
        <v>-8.6647920821513957E-2</v>
      </c>
      <c r="Q15" s="116"/>
      <c r="R15" s="117"/>
    </row>
    <row r="16" spans="1:19" ht="15" x14ac:dyDescent="0.2">
      <c r="A16" s="71" t="s">
        <v>21</v>
      </c>
      <c r="B16" s="66">
        <v>4</v>
      </c>
      <c r="C16" s="66">
        <v>2</v>
      </c>
      <c r="D16" s="66">
        <v>0</v>
      </c>
      <c r="E16" s="66">
        <v>0</v>
      </c>
      <c r="F16" s="66" t="s">
        <v>14</v>
      </c>
      <c r="G16" s="66">
        <v>5.5</v>
      </c>
      <c r="H16" s="72">
        <v>17426</v>
      </c>
      <c r="I16" s="66">
        <v>504</v>
      </c>
      <c r="J16" s="66">
        <v>0</v>
      </c>
      <c r="K16" s="66">
        <v>0</v>
      </c>
      <c r="L16" s="72">
        <v>1924</v>
      </c>
      <c r="M16" s="73">
        <v>30000</v>
      </c>
      <c r="N16" s="96">
        <v>19350</v>
      </c>
      <c r="O16" s="67">
        <v>19552</v>
      </c>
      <c r="P16" s="74">
        <f t="shared" si="0"/>
        <v>-1.0331423895253683E-2</v>
      </c>
      <c r="Q16" s="116"/>
      <c r="R16" s="117"/>
    </row>
    <row r="17" spans="1:20" ht="15" x14ac:dyDescent="0.2">
      <c r="A17" s="71" t="s">
        <v>22</v>
      </c>
      <c r="B17" s="66">
        <v>3</v>
      </c>
      <c r="C17" s="66">
        <v>3</v>
      </c>
      <c r="D17" s="66">
        <v>0</v>
      </c>
      <c r="E17" s="66">
        <v>0</v>
      </c>
      <c r="F17" s="66">
        <v>0</v>
      </c>
      <c r="G17" s="66">
        <v>6</v>
      </c>
      <c r="H17" s="72">
        <v>19010</v>
      </c>
      <c r="I17" s="66">
        <v>683</v>
      </c>
      <c r="J17" s="66">
        <v>62</v>
      </c>
      <c r="K17" s="66">
        <v>0</v>
      </c>
      <c r="L17" s="72">
        <v>3450</v>
      </c>
      <c r="M17" s="73">
        <v>34000</v>
      </c>
      <c r="N17" s="96">
        <v>22460</v>
      </c>
      <c r="O17" s="67">
        <v>14459</v>
      </c>
      <c r="P17" s="74">
        <f t="shared" si="0"/>
        <v>0.55335777024690502</v>
      </c>
      <c r="Q17" s="116"/>
      <c r="R17" s="117"/>
    </row>
    <row r="18" spans="1:20" ht="15" x14ac:dyDescent="0.2">
      <c r="A18" s="71" t="s">
        <v>291</v>
      </c>
      <c r="B18" s="66">
        <v>3</v>
      </c>
      <c r="C18" s="66">
        <v>5</v>
      </c>
      <c r="D18" s="66">
        <v>10</v>
      </c>
      <c r="E18" s="66">
        <v>4</v>
      </c>
      <c r="F18" s="66">
        <v>0</v>
      </c>
      <c r="G18" s="66">
        <v>22</v>
      </c>
      <c r="H18" s="72">
        <v>69704</v>
      </c>
      <c r="I18" s="66">
        <v>473</v>
      </c>
      <c r="J18" s="66">
        <v>338</v>
      </c>
      <c r="K18" s="66">
        <v>12.7</v>
      </c>
      <c r="L18" s="72">
        <v>12363</v>
      </c>
      <c r="M18" s="73">
        <v>115000</v>
      </c>
      <c r="N18" s="96">
        <v>82067</v>
      </c>
      <c r="O18" s="67">
        <v>86069</v>
      </c>
      <c r="P18" s="74">
        <f t="shared" si="0"/>
        <v>-4.6497577525009007E-2</v>
      </c>
      <c r="Q18" s="116"/>
      <c r="R18" s="117"/>
    </row>
    <row r="19" spans="1:20" ht="15" x14ac:dyDescent="0.2">
      <c r="A19" s="71" t="s">
        <v>23</v>
      </c>
      <c r="B19" s="66">
        <v>6</v>
      </c>
      <c r="C19" s="66">
        <v>6</v>
      </c>
      <c r="D19" s="66">
        <v>4</v>
      </c>
      <c r="E19" s="66">
        <v>1</v>
      </c>
      <c r="F19" s="66">
        <v>1</v>
      </c>
      <c r="G19" s="66">
        <v>18</v>
      </c>
      <c r="H19" s="72">
        <v>57030</v>
      </c>
      <c r="I19" s="66">
        <v>1989</v>
      </c>
      <c r="J19" s="66">
        <v>777</v>
      </c>
      <c r="K19" s="66">
        <v>5</v>
      </c>
      <c r="L19" s="72">
        <v>20499</v>
      </c>
      <c r="M19" s="73">
        <v>114000</v>
      </c>
      <c r="N19" s="96">
        <v>77529</v>
      </c>
      <c r="O19" s="67">
        <v>77557</v>
      </c>
      <c r="P19" s="74">
        <f t="shared" si="0"/>
        <v>-3.6102479466714805E-4</v>
      </c>
      <c r="Q19" s="116"/>
      <c r="R19" s="117"/>
    </row>
    <row r="20" spans="1:20" ht="15" x14ac:dyDescent="0.2">
      <c r="A20" s="71" t="s">
        <v>24</v>
      </c>
      <c r="B20" s="66">
        <v>5</v>
      </c>
      <c r="C20" s="66">
        <v>8</v>
      </c>
      <c r="D20" s="66">
        <v>17.5</v>
      </c>
      <c r="E20" s="66">
        <v>14</v>
      </c>
      <c r="F20" s="66">
        <v>1</v>
      </c>
      <c r="G20" s="66">
        <v>45.5</v>
      </c>
      <c r="H20" s="72">
        <v>144160</v>
      </c>
      <c r="I20" s="66">
        <v>1637</v>
      </c>
      <c r="J20" s="66">
        <v>740</v>
      </c>
      <c r="K20" s="66">
        <v>57.5</v>
      </c>
      <c r="L20" s="72">
        <v>43334</v>
      </c>
      <c r="M20" s="73">
        <v>200000</v>
      </c>
      <c r="N20" s="96">
        <v>187494</v>
      </c>
      <c r="O20" s="67">
        <v>171440</v>
      </c>
      <c r="P20" s="74">
        <f t="shared" si="0"/>
        <v>9.3642090527298175E-2</v>
      </c>
      <c r="Q20" s="116"/>
      <c r="R20" s="117"/>
    </row>
    <row r="21" spans="1:20" ht="30" x14ac:dyDescent="0.2">
      <c r="A21" s="71" t="s">
        <v>25</v>
      </c>
      <c r="B21" s="66">
        <v>3</v>
      </c>
      <c r="C21" s="66">
        <v>5</v>
      </c>
      <c r="D21" s="66">
        <v>3</v>
      </c>
      <c r="E21" s="66">
        <v>0</v>
      </c>
      <c r="F21" s="66">
        <v>1</v>
      </c>
      <c r="G21" s="66">
        <v>12</v>
      </c>
      <c r="H21" s="72">
        <v>38020</v>
      </c>
      <c r="I21" s="66">
        <v>571</v>
      </c>
      <c r="J21" s="66">
        <v>80</v>
      </c>
      <c r="K21" s="66">
        <v>0</v>
      </c>
      <c r="L21" s="72">
        <v>3267</v>
      </c>
      <c r="M21" s="73">
        <v>41704</v>
      </c>
      <c r="N21" s="96">
        <v>41287</v>
      </c>
      <c r="O21" s="67">
        <v>39444</v>
      </c>
      <c r="P21" s="74">
        <f t="shared" si="0"/>
        <v>4.6724470134874761E-2</v>
      </c>
      <c r="Q21" s="116"/>
      <c r="R21" s="117"/>
    </row>
    <row r="22" spans="1:20" ht="15" x14ac:dyDescent="0.2">
      <c r="A22" s="71" t="s">
        <v>292</v>
      </c>
      <c r="B22" s="66">
        <v>2</v>
      </c>
      <c r="C22" s="66">
        <v>3</v>
      </c>
      <c r="D22" s="66">
        <v>5</v>
      </c>
      <c r="E22" s="66">
        <v>1</v>
      </c>
      <c r="F22" s="66">
        <v>1</v>
      </c>
      <c r="G22" s="66">
        <v>12</v>
      </c>
      <c r="H22" s="72">
        <v>38020</v>
      </c>
      <c r="I22" s="66">
        <v>153</v>
      </c>
      <c r="J22" s="66">
        <v>57</v>
      </c>
      <c r="K22" s="66">
        <v>9.9</v>
      </c>
      <c r="L22" s="72">
        <v>6007</v>
      </c>
      <c r="M22" s="73">
        <v>50000</v>
      </c>
      <c r="N22" s="96">
        <v>44027</v>
      </c>
      <c r="O22" s="67">
        <v>45953</v>
      </c>
      <c r="P22" s="74">
        <f t="shared" si="0"/>
        <v>-4.1912388745022087E-2</v>
      </c>
      <c r="Q22" s="116"/>
      <c r="R22" s="117"/>
    </row>
    <row r="23" spans="1:20" ht="15" x14ac:dyDescent="0.2">
      <c r="A23" s="71" t="s">
        <v>293</v>
      </c>
      <c r="B23" s="66">
        <v>3</v>
      </c>
      <c r="C23" s="66">
        <v>4</v>
      </c>
      <c r="D23" s="66">
        <v>0</v>
      </c>
      <c r="E23" s="66">
        <v>0</v>
      </c>
      <c r="F23" s="66">
        <v>0</v>
      </c>
      <c r="G23" s="66">
        <v>7</v>
      </c>
      <c r="H23" s="72">
        <v>22179</v>
      </c>
      <c r="I23" s="66">
        <v>216</v>
      </c>
      <c r="J23" s="66">
        <v>61</v>
      </c>
      <c r="K23" s="66">
        <v>25</v>
      </c>
      <c r="L23" s="72">
        <v>13406</v>
      </c>
      <c r="M23" s="73">
        <v>45700</v>
      </c>
      <c r="N23" s="96">
        <v>35585</v>
      </c>
      <c r="O23" s="67">
        <v>0</v>
      </c>
      <c r="P23" s="74">
        <v>0</v>
      </c>
      <c r="Q23" s="116"/>
      <c r="R23" s="117"/>
    </row>
    <row r="24" spans="1:20" ht="15" x14ac:dyDescent="0.2">
      <c r="A24" s="71" t="s">
        <v>294</v>
      </c>
      <c r="B24" s="66">
        <v>4</v>
      </c>
      <c r="C24" s="66">
        <v>6</v>
      </c>
      <c r="D24" s="66">
        <v>10</v>
      </c>
      <c r="E24" s="66">
        <v>3</v>
      </c>
      <c r="F24" s="66" t="s">
        <v>18</v>
      </c>
      <c r="G24" s="66">
        <v>23.5</v>
      </c>
      <c r="H24" s="72">
        <v>74456</v>
      </c>
      <c r="I24" s="66">
        <v>1648</v>
      </c>
      <c r="J24" s="66">
        <v>656</v>
      </c>
      <c r="K24" s="66">
        <v>29.5</v>
      </c>
      <c r="L24" s="72">
        <v>29071</v>
      </c>
      <c r="M24" s="73">
        <v>110000</v>
      </c>
      <c r="N24" s="96">
        <v>103527</v>
      </c>
      <c r="O24" s="67">
        <v>99073</v>
      </c>
      <c r="P24" s="74">
        <f t="shared" si="0"/>
        <v>4.4956749063821626E-2</v>
      </c>
      <c r="Q24" s="116"/>
      <c r="R24" s="117"/>
    </row>
    <row r="25" spans="1:20" ht="15" x14ac:dyDescent="0.2">
      <c r="A25" s="71" t="s">
        <v>26</v>
      </c>
      <c r="B25" s="66">
        <v>10</v>
      </c>
      <c r="C25" s="66">
        <v>10</v>
      </c>
      <c r="D25" s="66">
        <v>10</v>
      </c>
      <c r="E25" s="66">
        <v>2</v>
      </c>
      <c r="F25" s="66">
        <v>2</v>
      </c>
      <c r="G25" s="66">
        <v>34</v>
      </c>
      <c r="H25" s="72">
        <v>107724</v>
      </c>
      <c r="I25" s="66">
        <v>16226</v>
      </c>
      <c r="J25" s="66">
        <v>2887</v>
      </c>
      <c r="K25" s="66">
        <v>25.7</v>
      </c>
      <c r="L25" s="72">
        <v>113246</v>
      </c>
      <c r="M25" s="73">
        <v>260000</v>
      </c>
      <c r="N25" s="96">
        <v>220970</v>
      </c>
      <c r="O25" s="67">
        <v>245359</v>
      </c>
      <c r="P25" s="74">
        <f t="shared" si="0"/>
        <v>-9.9401285463341468E-2</v>
      </c>
      <c r="Q25" s="116"/>
      <c r="R25" s="117"/>
    </row>
    <row r="26" spans="1:20" ht="15" x14ac:dyDescent="0.2">
      <c r="A26" s="71" t="s">
        <v>295</v>
      </c>
      <c r="B26" s="66">
        <v>3</v>
      </c>
      <c r="C26" s="66">
        <v>5</v>
      </c>
      <c r="D26" s="66">
        <v>20</v>
      </c>
      <c r="E26" s="66">
        <v>1</v>
      </c>
      <c r="F26" s="66" t="s">
        <v>14</v>
      </c>
      <c r="G26" s="66">
        <v>28.5</v>
      </c>
      <c r="H26" s="72">
        <v>90298</v>
      </c>
      <c r="I26" s="66">
        <v>554</v>
      </c>
      <c r="J26" s="66">
        <v>272</v>
      </c>
      <c r="K26" s="66">
        <v>56.8</v>
      </c>
      <c r="L26" s="72">
        <v>32488</v>
      </c>
      <c r="M26" s="73">
        <v>170000</v>
      </c>
      <c r="N26" s="96">
        <v>122786</v>
      </c>
      <c r="O26" s="67">
        <v>152537</v>
      </c>
      <c r="P26" s="74">
        <f t="shared" si="0"/>
        <v>-0.19504120311793205</v>
      </c>
      <c r="Q26" s="116"/>
      <c r="R26" s="117"/>
    </row>
    <row r="27" spans="1:20" ht="15" x14ac:dyDescent="0.2">
      <c r="A27" s="71" t="s">
        <v>27</v>
      </c>
      <c r="B27" s="66">
        <v>3</v>
      </c>
      <c r="C27" s="66">
        <v>3</v>
      </c>
      <c r="D27" s="66">
        <v>4</v>
      </c>
      <c r="E27" s="66">
        <v>1</v>
      </c>
      <c r="F27" s="66" t="s">
        <v>18</v>
      </c>
      <c r="G27" s="66">
        <v>11.5</v>
      </c>
      <c r="H27" s="72">
        <v>36436</v>
      </c>
      <c r="I27" s="66">
        <v>355</v>
      </c>
      <c r="J27" s="66">
        <v>154</v>
      </c>
      <c r="K27" s="66">
        <v>4.3</v>
      </c>
      <c r="L27" s="72">
        <v>5474</v>
      </c>
      <c r="M27" s="73">
        <v>50000</v>
      </c>
      <c r="N27" s="96">
        <v>41910</v>
      </c>
      <c r="O27" s="67">
        <v>34225</v>
      </c>
      <c r="P27" s="74">
        <f t="shared" si="0"/>
        <v>0.22454346238130021</v>
      </c>
      <c r="Q27" s="116"/>
      <c r="R27" s="117"/>
    </row>
    <row r="28" spans="1:20" ht="15" x14ac:dyDescent="0.2">
      <c r="A28" s="71" t="s">
        <v>177</v>
      </c>
      <c r="B28" s="66">
        <v>1</v>
      </c>
      <c r="C28" s="66">
        <v>2</v>
      </c>
      <c r="D28" s="66">
        <v>7.5</v>
      </c>
      <c r="E28" s="66">
        <v>0</v>
      </c>
      <c r="F28" s="66">
        <v>0</v>
      </c>
      <c r="G28" s="66">
        <v>10.5</v>
      </c>
      <c r="H28" s="72">
        <v>33268</v>
      </c>
      <c r="I28" s="66">
        <v>9</v>
      </c>
      <c r="J28" s="66">
        <v>0</v>
      </c>
      <c r="K28" s="66">
        <v>0</v>
      </c>
      <c r="L28" s="75">
        <v>34</v>
      </c>
      <c r="M28" s="73">
        <v>50000</v>
      </c>
      <c r="N28" s="96">
        <v>33302</v>
      </c>
      <c r="O28" s="67">
        <v>32830</v>
      </c>
      <c r="P28" s="74">
        <f t="shared" si="0"/>
        <v>1.4377094121230581E-2</v>
      </c>
      <c r="Q28" s="116"/>
      <c r="R28" s="117"/>
      <c r="T28" s="100"/>
    </row>
    <row r="29" spans="1:20" ht="15" x14ac:dyDescent="0.2">
      <c r="A29" s="71" t="s">
        <v>185</v>
      </c>
      <c r="B29" s="66">
        <v>9</v>
      </c>
      <c r="C29" s="66">
        <v>8</v>
      </c>
      <c r="D29" s="66">
        <v>3</v>
      </c>
      <c r="E29" s="66">
        <v>0</v>
      </c>
      <c r="F29" s="66">
        <v>1</v>
      </c>
      <c r="G29" s="66">
        <v>21</v>
      </c>
      <c r="H29" s="72">
        <v>66536</v>
      </c>
      <c r="I29" s="66">
        <v>4208</v>
      </c>
      <c r="J29" s="66">
        <v>1174</v>
      </c>
      <c r="K29" s="66">
        <v>4.5</v>
      </c>
      <c r="L29" s="72">
        <v>34129</v>
      </c>
      <c r="M29" s="73">
        <v>120000</v>
      </c>
      <c r="N29" s="96">
        <v>100665</v>
      </c>
      <c r="O29" s="67">
        <v>114706</v>
      </c>
      <c r="P29" s="74">
        <f t="shared" si="0"/>
        <v>-0.12240859240144369</v>
      </c>
      <c r="Q29" s="116"/>
      <c r="R29" s="117"/>
    </row>
    <row r="30" spans="1:20" ht="21" customHeight="1" x14ac:dyDescent="0.2">
      <c r="A30" s="71" t="s">
        <v>296</v>
      </c>
      <c r="B30" s="66">
        <v>10</v>
      </c>
      <c r="C30" s="66">
        <v>10</v>
      </c>
      <c r="D30" s="66">
        <v>4</v>
      </c>
      <c r="E30" s="66">
        <v>0</v>
      </c>
      <c r="F30" s="66">
        <v>0</v>
      </c>
      <c r="G30" s="66">
        <v>24</v>
      </c>
      <c r="H30" s="72">
        <v>76041</v>
      </c>
      <c r="I30" s="66">
        <v>9380</v>
      </c>
      <c r="J30" s="66">
        <v>1745</v>
      </c>
      <c r="K30" s="66">
        <v>16</v>
      </c>
      <c r="L30" s="72">
        <v>67039</v>
      </c>
      <c r="M30" s="73">
        <v>145000</v>
      </c>
      <c r="N30" s="96">
        <v>143080</v>
      </c>
      <c r="O30" s="67">
        <v>146462</v>
      </c>
      <c r="P30" s="74">
        <f t="shared" si="0"/>
        <v>-2.3091313787876717E-2</v>
      </c>
      <c r="Q30" s="116"/>
      <c r="R30" s="117"/>
    </row>
    <row r="31" spans="1:20" ht="15" x14ac:dyDescent="0.2">
      <c r="A31" s="69" t="s">
        <v>28</v>
      </c>
      <c r="B31" s="76">
        <f>SUM(B2:B30)</f>
        <v>128</v>
      </c>
      <c r="C31" s="76">
        <f t="shared" ref="C31:M31" si="1">SUM(C2:C30)</f>
        <v>155</v>
      </c>
      <c r="D31" s="119">
        <f t="shared" si="1"/>
        <v>191.5</v>
      </c>
      <c r="E31" s="76">
        <f t="shared" si="1"/>
        <v>49</v>
      </c>
      <c r="F31" s="76">
        <f t="shared" si="1"/>
        <v>2</v>
      </c>
      <c r="G31" s="76">
        <f t="shared" si="1"/>
        <v>527</v>
      </c>
      <c r="H31" s="76">
        <f t="shared" si="1"/>
        <v>1666555</v>
      </c>
      <c r="I31" s="76">
        <f t="shared" si="1"/>
        <v>58753</v>
      </c>
      <c r="J31" s="76">
        <f t="shared" si="1"/>
        <v>16518</v>
      </c>
      <c r="K31" s="119">
        <f t="shared" si="1"/>
        <v>964.5</v>
      </c>
      <c r="L31" s="76">
        <f t="shared" si="1"/>
        <v>897378</v>
      </c>
      <c r="M31" s="76">
        <f t="shared" si="1"/>
        <v>3299795</v>
      </c>
      <c r="N31" s="120">
        <f>SUM(N2:N30)</f>
        <v>2555481</v>
      </c>
      <c r="O31" s="76">
        <f>SUM(O2:O30)</f>
        <v>2615521</v>
      </c>
      <c r="P31" s="77">
        <f t="shared" si="0"/>
        <v>-2.2955273538235784E-2</v>
      </c>
    </row>
    <row r="32" spans="1:20" ht="16" customHeight="1" x14ac:dyDescent="0.2">
      <c r="A32" s="78"/>
      <c r="B32" s="78"/>
      <c r="C32" s="92"/>
      <c r="D32" s="92"/>
      <c r="E32" s="92"/>
      <c r="F32" s="92"/>
      <c r="G32" s="92"/>
      <c r="H32" s="92"/>
      <c r="I32" s="92"/>
      <c r="J32" s="92"/>
      <c r="K32" s="92"/>
      <c r="L32" s="92"/>
      <c r="M32" s="92"/>
      <c r="N32" s="92"/>
      <c r="O32" s="92"/>
      <c r="P32" s="92"/>
      <c r="Q32" s="92"/>
      <c r="R32" s="92"/>
    </row>
    <row r="33" spans="1:25" ht="60" x14ac:dyDescent="0.2">
      <c r="A33" s="79" t="s">
        <v>0</v>
      </c>
      <c r="B33" s="79" t="s">
        <v>29</v>
      </c>
      <c r="C33" s="79" t="s">
        <v>30</v>
      </c>
      <c r="D33" s="79" t="s">
        <v>1</v>
      </c>
      <c r="E33" s="79" t="s">
        <v>2</v>
      </c>
      <c r="F33" s="79" t="s">
        <v>3</v>
      </c>
      <c r="G33" s="79" t="s">
        <v>4</v>
      </c>
      <c r="H33" s="79" t="s">
        <v>5</v>
      </c>
      <c r="I33" s="79" t="s">
        <v>6</v>
      </c>
      <c r="J33" s="79" t="s">
        <v>7</v>
      </c>
      <c r="K33" s="79" t="s">
        <v>8</v>
      </c>
      <c r="L33" s="79" t="s">
        <v>258</v>
      </c>
      <c r="M33" s="79" t="s">
        <v>9</v>
      </c>
      <c r="N33" s="79" t="s">
        <v>10</v>
      </c>
      <c r="O33" s="70" t="s">
        <v>316</v>
      </c>
      <c r="P33" s="79" t="s">
        <v>11</v>
      </c>
      <c r="Q33" s="79" t="s">
        <v>12</v>
      </c>
      <c r="R33" s="112"/>
    </row>
    <row r="34" spans="1:25" ht="15" x14ac:dyDescent="0.2">
      <c r="A34" s="71" t="s">
        <v>74</v>
      </c>
      <c r="B34" s="66">
        <v>10</v>
      </c>
      <c r="C34" s="66">
        <v>10</v>
      </c>
      <c r="D34" s="66">
        <v>0</v>
      </c>
      <c r="E34" s="66">
        <v>0</v>
      </c>
      <c r="F34" s="66">
        <v>0</v>
      </c>
      <c r="G34" s="66">
        <v>20</v>
      </c>
      <c r="H34" s="72">
        <v>168037</v>
      </c>
      <c r="I34" s="66">
        <v>20293</v>
      </c>
      <c r="J34" s="66">
        <v>6400</v>
      </c>
      <c r="K34" s="66">
        <v>6</v>
      </c>
      <c r="L34" s="73">
        <v>10000</v>
      </c>
      <c r="M34" s="72">
        <v>174310</v>
      </c>
      <c r="N34" s="73">
        <v>500000</v>
      </c>
      <c r="O34" s="96">
        <v>342347</v>
      </c>
      <c r="P34" s="67">
        <v>380389</v>
      </c>
      <c r="Q34" s="74">
        <f>SUM(O34-P34)/P34</f>
        <v>-0.10000814955216897</v>
      </c>
      <c r="R34" s="113"/>
      <c r="S34" s="65"/>
      <c r="T34" s="65"/>
      <c r="U34" s="65"/>
      <c r="V34" s="65"/>
      <c r="W34" s="65"/>
      <c r="X34" s="65"/>
      <c r="Y34" s="65"/>
    </row>
    <row r="35" spans="1:25" ht="18" customHeight="1" x14ac:dyDescent="0.2">
      <c r="A35" s="71" t="s">
        <v>259</v>
      </c>
      <c r="B35" s="66">
        <v>4</v>
      </c>
      <c r="C35" s="66">
        <v>6</v>
      </c>
      <c r="D35" s="66">
        <v>1</v>
      </c>
      <c r="E35" s="66">
        <v>0</v>
      </c>
      <c r="F35" s="66">
        <v>1</v>
      </c>
      <c r="G35" s="66">
        <v>12</v>
      </c>
      <c r="H35" s="72">
        <v>100822</v>
      </c>
      <c r="I35" s="66">
        <v>1652</v>
      </c>
      <c r="J35" s="66">
        <v>815</v>
      </c>
      <c r="K35" s="66">
        <v>1</v>
      </c>
      <c r="L35" s="73">
        <v>10000</v>
      </c>
      <c r="M35" s="72">
        <v>30872</v>
      </c>
      <c r="N35" s="73">
        <v>300000</v>
      </c>
      <c r="O35" s="96">
        <v>131694</v>
      </c>
      <c r="P35" s="67">
        <v>145007</v>
      </c>
      <c r="Q35" s="74">
        <f t="shared" ref="Q35:Q39" si="2">SUM(O35-P35)/P35</f>
        <v>-9.1809360927403508E-2</v>
      </c>
      <c r="R35" s="114"/>
      <c r="S35" s="94"/>
      <c r="T35" s="95"/>
      <c r="U35" s="65"/>
      <c r="V35" s="65"/>
      <c r="W35" s="65"/>
      <c r="X35" s="65"/>
      <c r="Y35" s="65"/>
    </row>
    <row r="36" spans="1:25" ht="15" x14ac:dyDescent="0.2">
      <c r="A36" s="71" t="s">
        <v>260</v>
      </c>
      <c r="B36" s="66">
        <v>10</v>
      </c>
      <c r="C36" s="66">
        <v>10</v>
      </c>
      <c r="D36" s="66">
        <v>5</v>
      </c>
      <c r="E36" s="66">
        <v>0</v>
      </c>
      <c r="F36" s="66">
        <v>0</v>
      </c>
      <c r="G36" s="66">
        <v>25</v>
      </c>
      <c r="H36" s="72">
        <v>210047</v>
      </c>
      <c r="I36" s="66">
        <v>7125</v>
      </c>
      <c r="J36" s="66">
        <v>3365</v>
      </c>
      <c r="K36" s="66">
        <v>4</v>
      </c>
      <c r="L36" s="73">
        <v>10000</v>
      </c>
      <c r="M36" s="72">
        <v>95641</v>
      </c>
      <c r="N36" s="73">
        <v>325000</v>
      </c>
      <c r="O36" s="96">
        <v>305688</v>
      </c>
      <c r="P36" s="67">
        <v>302532</v>
      </c>
      <c r="Q36" s="74">
        <f t="shared" si="2"/>
        <v>1.0431954305660228E-2</v>
      </c>
      <c r="R36" s="113"/>
      <c r="S36" s="65"/>
      <c r="T36" s="65"/>
      <c r="U36" s="65"/>
      <c r="V36" s="65"/>
      <c r="W36" s="65"/>
      <c r="X36" s="65"/>
      <c r="Y36" s="65"/>
    </row>
    <row r="37" spans="1:25" ht="15" x14ac:dyDescent="0.2">
      <c r="A37" s="71" t="s">
        <v>261</v>
      </c>
      <c r="B37" s="66">
        <v>3</v>
      </c>
      <c r="C37" s="66">
        <v>3</v>
      </c>
      <c r="D37" s="66">
        <v>1</v>
      </c>
      <c r="E37" s="66">
        <v>0</v>
      </c>
      <c r="F37" s="66" t="s">
        <v>18</v>
      </c>
      <c r="G37" s="66">
        <v>7.5</v>
      </c>
      <c r="H37" s="72">
        <v>63014</v>
      </c>
      <c r="I37" s="66">
        <v>697</v>
      </c>
      <c r="J37" s="66">
        <v>216</v>
      </c>
      <c r="K37" s="66">
        <v>1</v>
      </c>
      <c r="L37" s="73">
        <v>10000</v>
      </c>
      <c r="M37" s="72">
        <v>24085</v>
      </c>
      <c r="N37" s="73">
        <v>85000</v>
      </c>
      <c r="O37" s="96">
        <v>85000</v>
      </c>
      <c r="P37" s="67">
        <v>89042</v>
      </c>
      <c r="Q37" s="74">
        <f t="shared" si="2"/>
        <v>-4.5394308303946453E-2</v>
      </c>
      <c r="R37" s="113"/>
      <c r="S37" s="65"/>
      <c r="T37" s="99"/>
      <c r="U37" s="65"/>
      <c r="V37" s="65"/>
      <c r="W37" s="65"/>
      <c r="X37" s="65"/>
      <c r="Y37" s="65"/>
    </row>
    <row r="38" spans="1:25" ht="15" x14ac:dyDescent="0.2">
      <c r="A38" s="71" t="s">
        <v>52</v>
      </c>
      <c r="B38" s="66">
        <v>9</v>
      </c>
      <c r="C38" s="66">
        <v>10</v>
      </c>
      <c r="D38" s="66">
        <v>5</v>
      </c>
      <c r="E38" s="66">
        <v>0</v>
      </c>
      <c r="F38" s="66">
        <v>1</v>
      </c>
      <c r="G38" s="66">
        <v>25</v>
      </c>
      <c r="H38" s="72">
        <v>210047</v>
      </c>
      <c r="I38" s="66">
        <v>4736</v>
      </c>
      <c r="J38" s="66">
        <v>2837</v>
      </c>
      <c r="K38" s="66">
        <v>4.5</v>
      </c>
      <c r="L38" s="73">
        <v>20000</v>
      </c>
      <c r="M38" s="72">
        <v>100729</v>
      </c>
      <c r="N38" s="73">
        <v>300000</v>
      </c>
      <c r="O38" s="96">
        <v>300000</v>
      </c>
      <c r="P38" s="67">
        <v>294427</v>
      </c>
      <c r="Q38" s="74">
        <f t="shared" si="2"/>
        <v>1.8928291223291344E-2</v>
      </c>
      <c r="R38" s="113"/>
      <c r="S38" s="65"/>
      <c r="T38" s="65"/>
      <c r="U38" s="65"/>
      <c r="V38" s="65"/>
      <c r="W38" s="65"/>
      <c r="X38" s="65"/>
      <c r="Y38" s="65"/>
    </row>
    <row r="39" spans="1:25" ht="15" x14ac:dyDescent="0.2">
      <c r="A39" s="71" t="s">
        <v>262</v>
      </c>
      <c r="B39" s="66">
        <v>4</v>
      </c>
      <c r="C39" s="66">
        <v>6</v>
      </c>
      <c r="D39" s="66">
        <v>0</v>
      </c>
      <c r="E39" s="66">
        <v>0</v>
      </c>
      <c r="F39" s="66">
        <v>1</v>
      </c>
      <c r="G39" s="66">
        <v>11</v>
      </c>
      <c r="H39" s="72">
        <v>92421</v>
      </c>
      <c r="I39" s="66">
        <v>1307</v>
      </c>
      <c r="J39" s="66">
        <v>591</v>
      </c>
      <c r="K39" s="66">
        <v>2</v>
      </c>
      <c r="L39" s="66">
        <v>0</v>
      </c>
      <c r="M39" s="72">
        <v>29035</v>
      </c>
      <c r="N39" s="73">
        <v>300000</v>
      </c>
      <c r="O39" s="96">
        <v>121456</v>
      </c>
      <c r="P39" s="67">
        <v>118056</v>
      </c>
      <c r="Q39" s="74">
        <f t="shared" si="2"/>
        <v>2.8799891576878768E-2</v>
      </c>
      <c r="R39" s="113"/>
      <c r="S39" s="65"/>
      <c r="T39" s="65"/>
      <c r="U39" s="65"/>
      <c r="V39" s="65"/>
      <c r="W39" s="65"/>
      <c r="X39" s="65"/>
      <c r="Y39" s="65"/>
    </row>
    <row r="40" spans="1:25" ht="15" x14ac:dyDescent="0.2">
      <c r="A40" s="71" t="s">
        <v>263</v>
      </c>
      <c r="B40" s="66">
        <v>0</v>
      </c>
      <c r="C40" s="66">
        <v>2</v>
      </c>
      <c r="D40" s="66">
        <v>0</v>
      </c>
      <c r="E40" s="66">
        <v>0</v>
      </c>
      <c r="F40" s="66">
        <v>-2</v>
      </c>
      <c r="G40" s="66">
        <v>0</v>
      </c>
      <c r="H40" s="75">
        <v>0</v>
      </c>
      <c r="I40" s="66"/>
      <c r="J40" s="66">
        <v>0</v>
      </c>
      <c r="K40" s="66">
        <v>0</v>
      </c>
      <c r="L40" s="66">
        <v>0</v>
      </c>
      <c r="M40" s="75">
        <v>0</v>
      </c>
      <c r="N40" s="73">
        <v>15000</v>
      </c>
      <c r="O40" s="110">
        <v>0</v>
      </c>
      <c r="P40" s="67">
        <v>0</v>
      </c>
      <c r="Q40" s="74">
        <v>0</v>
      </c>
      <c r="R40" s="113"/>
      <c r="S40" s="65"/>
      <c r="T40" s="65"/>
      <c r="U40" s="65"/>
      <c r="V40" s="65"/>
      <c r="W40" s="65"/>
      <c r="X40" s="65"/>
      <c r="Y40" s="65"/>
    </row>
    <row r="41" spans="1:25" ht="15" x14ac:dyDescent="0.2">
      <c r="A41" s="69" t="s">
        <v>28</v>
      </c>
      <c r="B41" s="76">
        <f>SUM(B34:B40)</f>
        <v>40</v>
      </c>
      <c r="C41" s="76">
        <f t="shared" ref="C41:P41" si="3">SUM(C34:C40)</f>
        <v>47</v>
      </c>
      <c r="D41" s="76">
        <f t="shared" si="3"/>
        <v>12</v>
      </c>
      <c r="E41" s="119">
        <f t="shared" si="3"/>
        <v>0</v>
      </c>
      <c r="F41" s="119">
        <v>1.5</v>
      </c>
      <c r="G41" s="119">
        <f t="shared" si="3"/>
        <v>100.5</v>
      </c>
      <c r="H41" s="76">
        <f t="shared" si="3"/>
        <v>844388</v>
      </c>
      <c r="I41" s="76">
        <f t="shared" si="3"/>
        <v>35810</v>
      </c>
      <c r="J41" s="76">
        <f t="shared" si="3"/>
        <v>14224</v>
      </c>
      <c r="K41" s="119">
        <f t="shared" si="3"/>
        <v>18.5</v>
      </c>
      <c r="L41" s="76">
        <f t="shared" si="3"/>
        <v>60000</v>
      </c>
      <c r="M41" s="76">
        <f t="shared" si="3"/>
        <v>454672</v>
      </c>
      <c r="N41" s="76">
        <f t="shared" si="3"/>
        <v>1825000</v>
      </c>
      <c r="O41" s="76">
        <f t="shared" si="3"/>
        <v>1286185</v>
      </c>
      <c r="P41" s="76">
        <f t="shared" si="3"/>
        <v>1329453</v>
      </c>
      <c r="Q41" s="80">
        <f>SUM(O41-P41)/P41</f>
        <v>-3.2545716170485156E-2</v>
      </c>
      <c r="R41" s="115"/>
      <c r="S41" s="81"/>
      <c r="T41" s="81"/>
      <c r="U41" s="81"/>
      <c r="V41" s="81"/>
      <c r="W41" s="81"/>
      <c r="X41" s="81"/>
      <c r="Y41" s="81"/>
    </row>
    <row r="42" spans="1:25" x14ac:dyDescent="0.2">
      <c r="A42" s="92"/>
      <c r="B42" s="92"/>
      <c r="C42" s="92"/>
      <c r="D42" s="92"/>
      <c r="E42" s="92"/>
      <c r="F42" s="92"/>
      <c r="G42" s="92"/>
      <c r="H42" s="92"/>
      <c r="I42" s="92"/>
      <c r="J42" s="92"/>
      <c r="K42" s="92"/>
      <c r="L42" s="92"/>
      <c r="M42" s="92"/>
      <c r="N42" s="92"/>
      <c r="O42" s="92"/>
      <c r="P42" s="92"/>
      <c r="Q42" s="92"/>
      <c r="R42" s="92"/>
    </row>
    <row r="43" spans="1:25" ht="60" x14ac:dyDescent="0.2">
      <c r="A43" s="79" t="s">
        <v>0</v>
      </c>
      <c r="B43" s="79" t="s">
        <v>29</v>
      </c>
      <c r="C43" s="79" t="s">
        <v>30</v>
      </c>
      <c r="D43" s="79" t="s">
        <v>1</v>
      </c>
      <c r="E43" s="79" t="s">
        <v>2</v>
      </c>
      <c r="F43" s="79" t="s">
        <v>3</v>
      </c>
      <c r="G43" s="79" t="s">
        <v>4</v>
      </c>
      <c r="H43" s="79" t="s">
        <v>5</v>
      </c>
      <c r="I43" s="79" t="s">
        <v>6</v>
      </c>
      <c r="J43" s="79" t="s">
        <v>7</v>
      </c>
      <c r="K43" s="79" t="s">
        <v>8</v>
      </c>
      <c r="L43" s="79" t="s">
        <v>9</v>
      </c>
      <c r="M43" s="79" t="s">
        <v>10</v>
      </c>
      <c r="N43" s="70" t="s">
        <v>316</v>
      </c>
      <c r="O43" s="79" t="s">
        <v>11</v>
      </c>
      <c r="P43" s="79" t="s">
        <v>12</v>
      </c>
    </row>
    <row r="44" spans="1:25" ht="15" x14ac:dyDescent="0.2">
      <c r="A44" s="71" t="s">
        <v>297</v>
      </c>
      <c r="B44" s="66">
        <v>2</v>
      </c>
      <c r="C44" s="66">
        <v>3</v>
      </c>
      <c r="D44" s="66">
        <v>20</v>
      </c>
      <c r="E44" s="66">
        <v>0</v>
      </c>
      <c r="F44" s="66">
        <v>1</v>
      </c>
      <c r="G44" s="66">
        <v>26</v>
      </c>
      <c r="H44" s="72">
        <v>17419</v>
      </c>
      <c r="I44" s="66">
        <v>416</v>
      </c>
      <c r="J44" s="66">
        <v>90</v>
      </c>
      <c r="K44" s="66">
        <v>150.30000000000001</v>
      </c>
      <c r="L44" s="72">
        <v>8376</v>
      </c>
      <c r="M44" s="73">
        <v>28500</v>
      </c>
      <c r="N44" s="97">
        <v>25795</v>
      </c>
      <c r="O44" s="67">
        <v>27905</v>
      </c>
      <c r="P44" s="74">
        <f>SUM(N44-O44)/O44</f>
        <v>-7.5613689302992296E-2</v>
      </c>
      <c r="Q44" s="65"/>
      <c r="R44" s="65"/>
      <c r="S44" s="65"/>
      <c r="T44" s="65"/>
      <c r="U44" s="65"/>
      <c r="V44" s="65"/>
      <c r="W44" s="65"/>
      <c r="X44" s="65"/>
    </row>
    <row r="45" spans="1:25" ht="15" x14ac:dyDescent="0.2">
      <c r="A45" s="71" t="s">
        <v>298</v>
      </c>
      <c r="B45" s="66">
        <v>0</v>
      </c>
      <c r="C45" s="66">
        <v>2</v>
      </c>
      <c r="D45" s="66">
        <v>20</v>
      </c>
      <c r="E45" s="66">
        <v>0</v>
      </c>
      <c r="F45" s="66" t="s">
        <v>14</v>
      </c>
      <c r="G45" s="66">
        <v>21.5</v>
      </c>
      <c r="H45" s="72">
        <v>14404</v>
      </c>
      <c r="I45" s="66">
        <v>15</v>
      </c>
      <c r="J45" s="66">
        <v>0</v>
      </c>
      <c r="K45" s="66">
        <v>16.5</v>
      </c>
      <c r="L45" s="75">
        <v>748</v>
      </c>
      <c r="M45" s="73">
        <v>31500</v>
      </c>
      <c r="N45" s="97">
        <v>15152</v>
      </c>
      <c r="O45" s="67">
        <v>15387</v>
      </c>
      <c r="P45" s="74">
        <f t="shared" ref="P45:P66" si="4">SUM(N45-O45)/O45</f>
        <v>-1.5272632741925002E-2</v>
      </c>
      <c r="Q45" s="65"/>
      <c r="R45" s="65"/>
      <c r="S45" s="65"/>
      <c r="T45" s="65"/>
      <c r="U45" s="65"/>
      <c r="V45" s="65"/>
      <c r="W45" s="65"/>
      <c r="X45" s="65"/>
    </row>
    <row r="46" spans="1:25" ht="30" x14ac:dyDescent="0.2">
      <c r="A46" s="71" t="s">
        <v>299</v>
      </c>
      <c r="B46" s="66">
        <v>3</v>
      </c>
      <c r="C46" s="66">
        <v>3</v>
      </c>
      <c r="D46" s="66">
        <v>12.5</v>
      </c>
      <c r="E46" s="66">
        <v>0</v>
      </c>
      <c r="F46" s="66" t="s">
        <v>14</v>
      </c>
      <c r="G46" s="66">
        <v>18</v>
      </c>
      <c r="H46" s="72">
        <v>12060</v>
      </c>
      <c r="I46" s="66">
        <v>865</v>
      </c>
      <c r="J46" s="66">
        <v>0</v>
      </c>
      <c r="K46" s="66">
        <v>4.3</v>
      </c>
      <c r="L46" s="72">
        <v>1763</v>
      </c>
      <c r="M46" s="73">
        <v>24900</v>
      </c>
      <c r="N46" s="97">
        <v>13823</v>
      </c>
      <c r="O46" s="67">
        <v>12917</v>
      </c>
      <c r="P46" s="74">
        <f t="shared" si="4"/>
        <v>7.014012541611829E-2</v>
      </c>
      <c r="Q46" s="65"/>
      <c r="R46" s="65"/>
      <c r="S46" s="65"/>
      <c r="T46" s="65"/>
      <c r="U46" s="65"/>
      <c r="V46" s="65"/>
      <c r="W46" s="65"/>
      <c r="X46" s="65"/>
    </row>
    <row r="47" spans="1:25" ht="15" x14ac:dyDescent="0.2">
      <c r="A47" s="71" t="s">
        <v>300</v>
      </c>
      <c r="B47" s="66">
        <v>2</v>
      </c>
      <c r="C47" s="66">
        <v>2</v>
      </c>
      <c r="D47" s="66">
        <v>20</v>
      </c>
      <c r="E47" s="66">
        <v>0</v>
      </c>
      <c r="F47" s="66" t="s">
        <v>14</v>
      </c>
      <c r="G47" s="66">
        <v>23.5</v>
      </c>
      <c r="H47" s="72">
        <v>15744</v>
      </c>
      <c r="I47" s="66">
        <v>41</v>
      </c>
      <c r="J47" s="66">
        <v>0</v>
      </c>
      <c r="K47" s="66">
        <v>5</v>
      </c>
      <c r="L47" s="75">
        <v>293</v>
      </c>
      <c r="M47" s="73">
        <v>24800</v>
      </c>
      <c r="N47" s="97">
        <v>16037</v>
      </c>
      <c r="O47" s="67">
        <v>16852</v>
      </c>
      <c r="P47" s="74">
        <f t="shared" si="4"/>
        <v>-4.8362212200332308E-2</v>
      </c>
      <c r="Q47" s="65"/>
      <c r="R47" s="65"/>
      <c r="S47" s="65"/>
      <c r="T47" s="65"/>
      <c r="U47" s="65"/>
      <c r="V47" s="65"/>
      <c r="W47" s="65"/>
      <c r="X47" s="65"/>
    </row>
    <row r="48" spans="1:25" ht="15" x14ac:dyDescent="0.2">
      <c r="A48" s="71" t="s">
        <v>214</v>
      </c>
      <c r="B48" s="66">
        <v>0</v>
      </c>
      <c r="C48" s="66">
        <v>0</v>
      </c>
      <c r="D48" s="66">
        <v>7.5</v>
      </c>
      <c r="E48" s="66">
        <v>0</v>
      </c>
      <c r="F48" s="66">
        <v>-2</v>
      </c>
      <c r="G48" s="66">
        <v>5.5</v>
      </c>
      <c r="H48" s="72">
        <v>0</v>
      </c>
      <c r="I48" s="66">
        <v>0</v>
      </c>
      <c r="J48" s="66">
        <v>0</v>
      </c>
      <c r="K48" s="66">
        <v>0</v>
      </c>
      <c r="L48" s="75">
        <v>0</v>
      </c>
      <c r="M48" s="73">
        <v>26000</v>
      </c>
      <c r="N48" s="98">
        <v>0</v>
      </c>
      <c r="O48" s="66">
        <v>0</v>
      </c>
      <c r="P48" s="82">
        <v>1</v>
      </c>
      <c r="Q48" s="65"/>
      <c r="R48" s="65"/>
      <c r="S48" s="65"/>
      <c r="T48" s="65"/>
      <c r="U48" s="65"/>
      <c r="V48" s="65"/>
      <c r="W48" s="65"/>
      <c r="X48" s="65"/>
    </row>
    <row r="49" spans="1:24" ht="15" x14ac:dyDescent="0.2">
      <c r="A49" s="71" t="s">
        <v>218</v>
      </c>
      <c r="B49" s="66">
        <v>2</v>
      </c>
      <c r="C49" s="66">
        <v>3</v>
      </c>
      <c r="D49" s="66">
        <v>10</v>
      </c>
      <c r="E49" s="66">
        <v>0</v>
      </c>
      <c r="F49" s="66">
        <v>0</v>
      </c>
      <c r="G49" s="66">
        <v>15</v>
      </c>
      <c r="H49" s="72">
        <v>10050</v>
      </c>
      <c r="I49" s="66">
        <v>171</v>
      </c>
      <c r="J49" s="66">
        <v>17</v>
      </c>
      <c r="K49" s="66">
        <v>26.5</v>
      </c>
      <c r="L49" s="72">
        <v>1668</v>
      </c>
      <c r="M49" s="73">
        <v>10758</v>
      </c>
      <c r="N49" s="96">
        <v>10758</v>
      </c>
      <c r="O49" s="67">
        <v>10797</v>
      </c>
      <c r="P49" s="74">
        <f t="shared" si="4"/>
        <v>-3.6121144762434011E-3</v>
      </c>
      <c r="Q49" s="65"/>
      <c r="R49" s="65"/>
      <c r="S49" s="65"/>
      <c r="T49" s="65"/>
      <c r="U49" s="65"/>
      <c r="V49" s="65"/>
      <c r="W49" s="65"/>
      <c r="X49" s="65"/>
    </row>
    <row r="50" spans="1:24" ht="15" x14ac:dyDescent="0.2">
      <c r="A50" s="71" t="s">
        <v>301</v>
      </c>
      <c r="B50" s="66">
        <v>2</v>
      </c>
      <c r="C50" s="66">
        <v>2</v>
      </c>
      <c r="D50" s="66">
        <v>5</v>
      </c>
      <c r="E50" s="66">
        <v>0</v>
      </c>
      <c r="F50" s="66">
        <v>0</v>
      </c>
      <c r="G50" s="66">
        <v>9</v>
      </c>
      <c r="H50" s="72">
        <v>0</v>
      </c>
      <c r="I50" s="66">
        <v>328</v>
      </c>
      <c r="J50" s="66">
        <v>21</v>
      </c>
      <c r="K50" s="66">
        <v>41.1</v>
      </c>
      <c r="L50" s="72">
        <v>0</v>
      </c>
      <c r="M50" s="73">
        <v>30000</v>
      </c>
      <c r="N50" s="98">
        <v>0</v>
      </c>
      <c r="O50" s="67">
        <v>17836</v>
      </c>
      <c r="P50" s="74">
        <f t="shared" si="4"/>
        <v>-1</v>
      </c>
      <c r="Q50" s="65"/>
      <c r="R50" s="65"/>
      <c r="S50" s="65"/>
      <c r="T50" s="65"/>
      <c r="U50" s="65"/>
      <c r="V50" s="65"/>
      <c r="W50" s="65"/>
      <c r="X50" s="65"/>
    </row>
    <row r="51" spans="1:24" ht="30" x14ac:dyDescent="0.2">
      <c r="A51" s="71" t="s">
        <v>302</v>
      </c>
      <c r="B51" s="66">
        <v>5</v>
      </c>
      <c r="C51" s="66">
        <v>6</v>
      </c>
      <c r="D51" s="66">
        <v>12.5</v>
      </c>
      <c r="E51" s="66">
        <v>0</v>
      </c>
      <c r="F51" s="66">
        <v>0</v>
      </c>
      <c r="G51" s="66">
        <v>23.5</v>
      </c>
      <c r="H51" s="72">
        <v>15744</v>
      </c>
      <c r="I51" s="66">
        <v>2120</v>
      </c>
      <c r="J51" s="66">
        <v>701</v>
      </c>
      <c r="K51" s="66">
        <v>101.3</v>
      </c>
      <c r="L51" s="72">
        <v>16509</v>
      </c>
      <c r="M51" s="73">
        <v>39000</v>
      </c>
      <c r="N51" s="97">
        <v>32253</v>
      </c>
      <c r="O51" s="67">
        <v>33294</v>
      </c>
      <c r="P51" s="74">
        <f t="shared" si="4"/>
        <v>-3.1266894936024511E-2</v>
      </c>
      <c r="Q51" s="65"/>
      <c r="R51" s="65"/>
      <c r="S51" s="65"/>
      <c r="T51" s="65"/>
      <c r="U51" s="65"/>
      <c r="V51" s="65"/>
      <c r="W51" s="65"/>
      <c r="X51" s="65"/>
    </row>
    <row r="52" spans="1:24" ht="30" x14ac:dyDescent="0.2">
      <c r="A52" s="71" t="s">
        <v>303</v>
      </c>
      <c r="B52" s="66">
        <v>3</v>
      </c>
      <c r="C52" s="66">
        <v>4</v>
      </c>
      <c r="D52" s="66">
        <v>7.5</v>
      </c>
      <c r="E52" s="66">
        <v>0</v>
      </c>
      <c r="F52" s="66">
        <v>1</v>
      </c>
      <c r="G52" s="66">
        <v>15.5</v>
      </c>
      <c r="H52" s="72">
        <v>10385</v>
      </c>
      <c r="I52" s="66">
        <v>706</v>
      </c>
      <c r="J52" s="66">
        <v>426</v>
      </c>
      <c r="K52" s="66">
        <v>16.100000000000001</v>
      </c>
      <c r="L52" s="72">
        <v>6988</v>
      </c>
      <c r="M52" s="73">
        <v>16435</v>
      </c>
      <c r="N52" s="97">
        <v>16435</v>
      </c>
      <c r="O52" s="67">
        <v>20048</v>
      </c>
      <c r="P52" s="74">
        <f t="shared" si="4"/>
        <v>-0.18021747805267357</v>
      </c>
      <c r="Q52" s="65"/>
      <c r="R52" s="65"/>
      <c r="S52" s="65"/>
      <c r="T52" s="65"/>
      <c r="U52" s="65"/>
      <c r="V52" s="65"/>
      <c r="W52" s="65"/>
      <c r="X52" s="65"/>
    </row>
    <row r="53" spans="1:24" ht="30" x14ac:dyDescent="0.2">
      <c r="A53" s="71" t="s">
        <v>304</v>
      </c>
      <c r="B53" s="66">
        <v>10</v>
      </c>
      <c r="C53" s="66">
        <v>8</v>
      </c>
      <c r="D53" s="66">
        <v>20</v>
      </c>
      <c r="E53" s="66">
        <v>0</v>
      </c>
      <c r="F53" s="66">
        <v>0</v>
      </c>
      <c r="G53" s="66">
        <v>38</v>
      </c>
      <c r="H53" s="72">
        <v>25459</v>
      </c>
      <c r="I53" s="66">
        <v>8233</v>
      </c>
      <c r="J53" s="66">
        <v>117</v>
      </c>
      <c r="K53" s="66">
        <v>281.60000000000002</v>
      </c>
      <c r="L53" s="72">
        <v>28681</v>
      </c>
      <c r="M53" s="73">
        <v>60000</v>
      </c>
      <c r="N53" s="97">
        <v>54140</v>
      </c>
      <c r="O53" s="68">
        <v>0</v>
      </c>
      <c r="P53" s="82">
        <v>1</v>
      </c>
      <c r="Q53" s="65"/>
      <c r="R53" s="65"/>
      <c r="S53" s="65"/>
      <c r="T53" s="65"/>
      <c r="U53" s="65"/>
      <c r="V53" s="65"/>
      <c r="W53" s="65"/>
      <c r="X53" s="65"/>
    </row>
    <row r="54" spans="1:24" ht="30" x14ac:dyDescent="0.2">
      <c r="A54" s="71" t="s">
        <v>224</v>
      </c>
      <c r="B54" s="66">
        <v>0</v>
      </c>
      <c r="C54" s="66">
        <v>1</v>
      </c>
      <c r="D54" s="66">
        <v>20</v>
      </c>
      <c r="E54" s="66">
        <v>0</v>
      </c>
      <c r="F54" s="66">
        <v>-2</v>
      </c>
      <c r="G54" s="66">
        <v>19</v>
      </c>
      <c r="H54" s="72">
        <v>12729</v>
      </c>
      <c r="I54" s="66"/>
      <c r="J54" s="66">
        <v>0</v>
      </c>
      <c r="K54" s="66">
        <v>84.3</v>
      </c>
      <c r="L54" s="72">
        <v>3680</v>
      </c>
      <c r="M54" s="73">
        <v>19800</v>
      </c>
      <c r="N54" s="97">
        <v>16409</v>
      </c>
      <c r="O54" s="67">
        <v>16857</v>
      </c>
      <c r="P54" s="74">
        <f t="shared" si="4"/>
        <v>-2.6576496410986535E-2</v>
      </c>
      <c r="Q54" s="65"/>
      <c r="R54" s="65"/>
      <c r="S54" s="65"/>
      <c r="T54" s="65"/>
      <c r="U54" s="65"/>
      <c r="V54" s="65"/>
      <c r="W54" s="65"/>
      <c r="X54" s="65"/>
    </row>
    <row r="55" spans="1:24" ht="15" x14ac:dyDescent="0.2">
      <c r="A55" s="71" t="s">
        <v>305</v>
      </c>
      <c r="B55" s="66">
        <v>4</v>
      </c>
      <c r="C55" s="66">
        <v>5</v>
      </c>
      <c r="D55" s="66">
        <v>3</v>
      </c>
      <c r="E55" s="66">
        <v>0</v>
      </c>
      <c r="F55" s="66">
        <v>0</v>
      </c>
      <c r="G55" s="66">
        <v>12</v>
      </c>
      <c r="H55" s="72">
        <v>8040</v>
      </c>
      <c r="I55" s="66">
        <v>1289</v>
      </c>
      <c r="J55" s="66">
        <v>351</v>
      </c>
      <c r="K55" s="66">
        <v>20</v>
      </c>
      <c r="L55" s="72">
        <v>7340</v>
      </c>
      <c r="M55" s="73">
        <v>20000</v>
      </c>
      <c r="N55" s="97">
        <v>15380</v>
      </c>
      <c r="O55" s="67">
        <v>22639</v>
      </c>
      <c r="P55" s="74">
        <f t="shared" si="4"/>
        <v>-0.32064137108529528</v>
      </c>
      <c r="Q55" s="65"/>
      <c r="R55" s="65"/>
      <c r="S55" s="65"/>
      <c r="T55" s="65"/>
      <c r="U55" s="65"/>
      <c r="V55" s="65"/>
      <c r="W55" s="65"/>
      <c r="X55" s="65"/>
    </row>
    <row r="56" spans="1:24" ht="15" x14ac:dyDescent="0.2">
      <c r="A56" s="71" t="s">
        <v>306</v>
      </c>
      <c r="B56" s="66">
        <v>4</v>
      </c>
      <c r="C56" s="66">
        <v>5</v>
      </c>
      <c r="D56" s="66">
        <v>20</v>
      </c>
      <c r="E56" s="66">
        <v>0</v>
      </c>
      <c r="F56" s="66" t="s">
        <v>18</v>
      </c>
      <c r="G56" s="66">
        <v>29.5</v>
      </c>
      <c r="H56" s="72">
        <v>19764</v>
      </c>
      <c r="I56" s="66">
        <v>462</v>
      </c>
      <c r="J56" s="66">
        <v>152</v>
      </c>
      <c r="K56" s="66">
        <v>117.8</v>
      </c>
      <c r="L56" s="72">
        <v>7767</v>
      </c>
      <c r="M56" s="73">
        <v>50000</v>
      </c>
      <c r="N56" s="97">
        <v>27531</v>
      </c>
      <c r="O56" s="67">
        <v>39457</v>
      </c>
      <c r="P56" s="74">
        <f t="shared" si="4"/>
        <v>-0.30225308563752945</v>
      </c>
      <c r="Q56" s="65"/>
      <c r="R56" s="65"/>
      <c r="S56" s="65"/>
      <c r="T56" s="65"/>
      <c r="U56" s="65"/>
      <c r="V56" s="65"/>
      <c r="W56" s="65"/>
      <c r="X56" s="65"/>
    </row>
    <row r="57" spans="1:24" ht="15" x14ac:dyDescent="0.2">
      <c r="A57" s="71" t="s">
        <v>311</v>
      </c>
      <c r="B57" s="66">
        <v>0</v>
      </c>
      <c r="C57" s="66">
        <v>2</v>
      </c>
      <c r="D57" s="66">
        <v>1</v>
      </c>
      <c r="E57" s="66">
        <v>0</v>
      </c>
      <c r="F57" s="66">
        <v>-3</v>
      </c>
      <c r="G57" s="66">
        <v>0</v>
      </c>
      <c r="H57" s="75">
        <v>0</v>
      </c>
      <c r="I57" s="66">
        <v>70</v>
      </c>
      <c r="J57" s="66">
        <v>19</v>
      </c>
      <c r="K57" s="66">
        <v>10</v>
      </c>
      <c r="L57" s="75">
        <v>0</v>
      </c>
      <c r="M57" s="73">
        <v>1350</v>
      </c>
      <c r="N57" s="98">
        <v>0</v>
      </c>
      <c r="O57" s="68">
        <v>0</v>
      </c>
      <c r="P57" s="82">
        <v>1</v>
      </c>
      <c r="Q57" s="65"/>
      <c r="R57" s="65"/>
      <c r="S57" s="65"/>
      <c r="T57" s="65"/>
      <c r="U57" s="65"/>
      <c r="V57" s="65"/>
      <c r="W57" s="65"/>
      <c r="X57" s="65"/>
    </row>
    <row r="58" spans="1:24" ht="15" x14ac:dyDescent="0.2">
      <c r="A58" s="71" t="s">
        <v>307</v>
      </c>
      <c r="B58" s="66">
        <v>1</v>
      </c>
      <c r="C58" s="66">
        <v>2</v>
      </c>
      <c r="D58" s="66">
        <v>20</v>
      </c>
      <c r="E58" s="66">
        <v>0</v>
      </c>
      <c r="F58" s="66">
        <v>0</v>
      </c>
      <c r="G58" s="66">
        <v>23</v>
      </c>
      <c r="H58" s="72">
        <v>15409</v>
      </c>
      <c r="I58" s="66">
        <v>106</v>
      </c>
      <c r="J58" s="66">
        <v>0</v>
      </c>
      <c r="K58" s="66">
        <v>290.2</v>
      </c>
      <c r="L58" s="72">
        <v>12868</v>
      </c>
      <c r="M58" s="73">
        <v>75000</v>
      </c>
      <c r="N58" s="97">
        <v>28277</v>
      </c>
      <c r="O58" s="67">
        <v>36920</v>
      </c>
      <c r="P58" s="74">
        <f t="shared" si="4"/>
        <v>-0.23410075839653305</v>
      </c>
      <c r="Q58" s="65"/>
      <c r="R58" s="65"/>
      <c r="S58" s="65"/>
      <c r="T58" s="65"/>
      <c r="U58" s="65"/>
      <c r="V58" s="65"/>
      <c r="W58" s="65"/>
      <c r="X58" s="65"/>
    </row>
    <row r="59" spans="1:24" ht="15" x14ac:dyDescent="0.2">
      <c r="A59" s="71" t="s">
        <v>236</v>
      </c>
      <c r="B59" s="66">
        <v>3</v>
      </c>
      <c r="C59" s="66">
        <v>5</v>
      </c>
      <c r="D59" s="66">
        <v>20</v>
      </c>
      <c r="E59" s="66">
        <v>0</v>
      </c>
      <c r="F59" s="66">
        <v>1</v>
      </c>
      <c r="G59" s="66">
        <v>29</v>
      </c>
      <c r="H59" s="72">
        <v>19429</v>
      </c>
      <c r="I59" s="66">
        <v>812</v>
      </c>
      <c r="J59" s="66">
        <v>353</v>
      </c>
      <c r="K59" s="66">
        <v>129.6</v>
      </c>
      <c r="L59" s="72">
        <v>11282</v>
      </c>
      <c r="M59" s="73">
        <v>27823</v>
      </c>
      <c r="N59" s="96">
        <v>27823</v>
      </c>
      <c r="O59" s="67">
        <v>38084</v>
      </c>
      <c r="P59" s="74">
        <f t="shared" si="4"/>
        <v>-0.26943073206595947</v>
      </c>
      <c r="Q59" s="65"/>
      <c r="R59" s="65"/>
      <c r="S59" s="65"/>
      <c r="T59" s="65"/>
      <c r="U59" s="65"/>
      <c r="V59" s="65"/>
      <c r="W59" s="65"/>
      <c r="X59" s="65"/>
    </row>
    <row r="60" spans="1:24" ht="30" x14ac:dyDescent="0.2">
      <c r="A60" s="71" t="s">
        <v>239</v>
      </c>
      <c r="B60" s="66">
        <v>7</v>
      </c>
      <c r="C60" s="66">
        <v>6</v>
      </c>
      <c r="D60" s="66">
        <v>5</v>
      </c>
      <c r="E60" s="66">
        <v>0</v>
      </c>
      <c r="F60" s="66" t="s">
        <v>14</v>
      </c>
      <c r="G60" s="66">
        <v>17.5</v>
      </c>
      <c r="H60" s="72">
        <v>11725</v>
      </c>
      <c r="I60" s="66">
        <v>2475</v>
      </c>
      <c r="J60" s="66">
        <v>368</v>
      </c>
      <c r="K60" s="66">
        <v>29.5</v>
      </c>
      <c r="L60" s="72">
        <v>10116</v>
      </c>
      <c r="M60" s="73">
        <v>17385</v>
      </c>
      <c r="N60" s="96">
        <v>17385</v>
      </c>
      <c r="O60" s="68">
        <v>0</v>
      </c>
      <c r="P60" s="82">
        <v>1</v>
      </c>
      <c r="Q60" s="65"/>
      <c r="R60" s="65"/>
      <c r="S60" s="65"/>
      <c r="T60" s="65"/>
      <c r="U60" s="65"/>
      <c r="V60" s="65"/>
      <c r="W60" s="65"/>
      <c r="X60" s="65"/>
    </row>
    <row r="61" spans="1:24" ht="30" customHeight="1" x14ac:dyDescent="0.2">
      <c r="A61" s="71" t="s">
        <v>308</v>
      </c>
      <c r="B61" s="66">
        <v>2</v>
      </c>
      <c r="C61" s="66">
        <v>2</v>
      </c>
      <c r="D61" s="66">
        <v>20</v>
      </c>
      <c r="E61" s="66">
        <v>0</v>
      </c>
      <c r="F61" s="66">
        <v>-1</v>
      </c>
      <c r="G61" s="66">
        <v>23</v>
      </c>
      <c r="H61" s="72">
        <v>15409</v>
      </c>
      <c r="I61" s="66">
        <v>110</v>
      </c>
      <c r="J61" s="66">
        <v>0</v>
      </c>
      <c r="K61" s="66">
        <v>0</v>
      </c>
      <c r="L61" s="75">
        <v>201</v>
      </c>
      <c r="M61" s="73">
        <v>25000</v>
      </c>
      <c r="N61" s="97">
        <v>15610</v>
      </c>
      <c r="O61" s="67">
        <v>17932</v>
      </c>
      <c r="P61" s="74">
        <f t="shared" si="4"/>
        <v>-0.12948918135177337</v>
      </c>
      <c r="Q61" s="65"/>
      <c r="R61" s="65"/>
      <c r="S61" s="65"/>
      <c r="T61" s="65"/>
      <c r="U61" s="65"/>
      <c r="V61" s="65"/>
      <c r="W61" s="65"/>
      <c r="X61" s="65"/>
    </row>
    <row r="62" spans="1:24" ht="15" x14ac:dyDescent="0.2">
      <c r="A62" s="71" t="s">
        <v>309</v>
      </c>
      <c r="B62" s="66">
        <v>1</v>
      </c>
      <c r="C62" s="66">
        <v>2</v>
      </c>
      <c r="D62" s="66">
        <v>20</v>
      </c>
      <c r="E62" s="66">
        <v>0</v>
      </c>
      <c r="F62" s="66">
        <v>0</v>
      </c>
      <c r="G62" s="66">
        <v>23</v>
      </c>
      <c r="H62" s="72">
        <v>15409</v>
      </c>
      <c r="I62" s="66">
        <v>49</v>
      </c>
      <c r="J62" s="66">
        <v>3</v>
      </c>
      <c r="K62" s="66">
        <v>205.3</v>
      </c>
      <c r="L62" s="72">
        <v>9089</v>
      </c>
      <c r="M62" s="73">
        <v>30000</v>
      </c>
      <c r="N62" s="97">
        <v>24498</v>
      </c>
      <c r="O62" s="67">
        <v>34856</v>
      </c>
      <c r="P62" s="74">
        <f t="shared" si="4"/>
        <v>-0.2971654808354372</v>
      </c>
      <c r="Q62" s="65"/>
      <c r="R62" s="65"/>
      <c r="S62" s="65"/>
      <c r="T62" s="65"/>
      <c r="U62" s="65"/>
      <c r="V62" s="65"/>
      <c r="W62" s="65"/>
      <c r="X62" s="65"/>
    </row>
    <row r="63" spans="1:24" ht="45" x14ac:dyDescent="0.2">
      <c r="A63" s="71" t="s">
        <v>242</v>
      </c>
      <c r="B63" s="66">
        <v>3</v>
      </c>
      <c r="C63" s="66">
        <v>3</v>
      </c>
      <c r="D63" s="66">
        <v>20</v>
      </c>
      <c r="E63" s="66">
        <v>0</v>
      </c>
      <c r="F63" s="66">
        <v>0</v>
      </c>
      <c r="G63" s="66">
        <v>26</v>
      </c>
      <c r="H63" s="72">
        <v>17419</v>
      </c>
      <c r="I63" s="66">
        <v>254</v>
      </c>
      <c r="J63" s="66">
        <v>0</v>
      </c>
      <c r="K63" s="66">
        <v>25.8</v>
      </c>
      <c r="L63" s="72">
        <v>1588</v>
      </c>
      <c r="M63" s="73">
        <v>75000</v>
      </c>
      <c r="N63" s="97">
        <v>19007</v>
      </c>
      <c r="O63" s="67">
        <v>30806</v>
      </c>
      <c r="P63" s="74">
        <f t="shared" si="4"/>
        <v>-0.38300980328507434</v>
      </c>
      <c r="Q63" s="65"/>
      <c r="R63" s="65"/>
      <c r="S63" s="65"/>
      <c r="T63" s="65"/>
      <c r="U63" s="65"/>
      <c r="V63" s="65"/>
      <c r="W63" s="65"/>
      <c r="X63" s="65"/>
    </row>
    <row r="64" spans="1:24" ht="30" x14ac:dyDescent="0.2">
      <c r="A64" s="71" t="s">
        <v>246</v>
      </c>
      <c r="B64" s="66">
        <v>5</v>
      </c>
      <c r="C64" s="66">
        <v>6</v>
      </c>
      <c r="D64" s="66">
        <v>5</v>
      </c>
      <c r="E64" s="66">
        <v>0</v>
      </c>
      <c r="F64" s="66">
        <v>-1</v>
      </c>
      <c r="G64" s="66">
        <v>15</v>
      </c>
      <c r="H64" s="72">
        <v>10050</v>
      </c>
      <c r="I64" s="66">
        <v>1562</v>
      </c>
      <c r="J64" s="66">
        <v>483</v>
      </c>
      <c r="K64" s="66">
        <v>139.9</v>
      </c>
      <c r="L64" s="72">
        <v>14622</v>
      </c>
      <c r="M64" s="73">
        <v>30000</v>
      </c>
      <c r="N64" s="97">
        <v>24672</v>
      </c>
      <c r="O64" s="67">
        <v>30094</v>
      </c>
      <c r="P64" s="74">
        <f t="shared" si="4"/>
        <v>-0.18016880441283978</v>
      </c>
      <c r="Q64" s="65"/>
      <c r="R64" s="65"/>
      <c r="S64" s="65"/>
      <c r="T64" s="65"/>
      <c r="U64" s="65"/>
      <c r="V64" s="65"/>
      <c r="W64" s="65"/>
      <c r="X64" s="65"/>
    </row>
    <row r="65" spans="1:24" ht="15" x14ac:dyDescent="0.2">
      <c r="A65" s="71" t="s">
        <v>312</v>
      </c>
      <c r="B65" s="66">
        <v>1</v>
      </c>
      <c r="C65" s="66">
        <v>1</v>
      </c>
      <c r="D65" s="66">
        <v>7.5</v>
      </c>
      <c r="E65" s="66">
        <v>0</v>
      </c>
      <c r="F65" s="66">
        <v>-3</v>
      </c>
      <c r="G65" s="66">
        <v>6.5</v>
      </c>
      <c r="H65" s="72">
        <v>0</v>
      </c>
      <c r="I65" s="66">
        <v>53</v>
      </c>
      <c r="J65" s="66">
        <v>0</v>
      </c>
      <c r="K65" s="66">
        <v>35.1</v>
      </c>
      <c r="L65" s="72">
        <v>0</v>
      </c>
      <c r="M65" s="73">
        <v>8950</v>
      </c>
      <c r="N65" s="111">
        <v>0</v>
      </c>
      <c r="O65" s="67">
        <v>8049</v>
      </c>
      <c r="P65" s="74">
        <f t="shared" si="4"/>
        <v>-1</v>
      </c>
      <c r="Q65" s="65"/>
      <c r="R65" s="65"/>
      <c r="S65" s="65"/>
      <c r="T65" s="65"/>
      <c r="U65" s="65"/>
      <c r="V65" s="65"/>
      <c r="W65" s="65"/>
      <c r="X65" s="65"/>
    </row>
    <row r="66" spans="1:24" ht="15" x14ac:dyDescent="0.2">
      <c r="A66" s="69" t="s">
        <v>28</v>
      </c>
      <c r="B66" s="76">
        <f>SUM(B44:B65)</f>
        <v>60</v>
      </c>
      <c r="C66" s="76">
        <f t="shared" ref="C66:O66" si="5">SUM(C44:C65)</f>
        <v>73</v>
      </c>
      <c r="D66" s="119">
        <f t="shared" si="5"/>
        <v>296.5</v>
      </c>
      <c r="E66" s="119">
        <f t="shared" si="5"/>
        <v>0</v>
      </c>
      <c r="F66" s="121">
        <f t="shared" si="5"/>
        <v>-9</v>
      </c>
      <c r="G66" s="76">
        <f t="shared" si="5"/>
        <v>419</v>
      </c>
      <c r="H66" s="76">
        <f t="shared" si="5"/>
        <v>266648</v>
      </c>
      <c r="I66" s="76">
        <f t="shared" si="5"/>
        <v>20137</v>
      </c>
      <c r="J66" s="76">
        <f t="shared" si="5"/>
        <v>3101</v>
      </c>
      <c r="K66" s="119">
        <f t="shared" si="5"/>
        <v>1730.1999999999998</v>
      </c>
      <c r="L66" s="76">
        <f t="shared" si="5"/>
        <v>143579</v>
      </c>
      <c r="M66" s="76">
        <f t="shared" si="5"/>
        <v>672201</v>
      </c>
      <c r="N66" s="76">
        <f t="shared" si="5"/>
        <v>400985</v>
      </c>
      <c r="O66" s="76">
        <f t="shared" si="5"/>
        <v>430730</v>
      </c>
      <c r="P66" s="83">
        <f t="shared" si="4"/>
        <v>-6.9057181993360112E-2</v>
      </c>
      <c r="Q66" s="81"/>
      <c r="R66" s="81"/>
      <c r="S66" s="81"/>
      <c r="T66" s="81"/>
      <c r="U66" s="81"/>
      <c r="V66" s="81"/>
      <c r="W66" s="81"/>
      <c r="X66" s="81"/>
    </row>
  </sheetData>
  <conditionalFormatting sqref="P2:P31 Q34:R40">
    <cfRule type="cellIs" dxfId="1" priority="1" operator="greaterThan">
      <formula>0</formula>
    </cfRule>
  </conditionalFormatting>
  <conditionalFormatting sqref="P2:P31 Q34:R41 P44:P66">
    <cfRule type="cellIs" dxfId="0" priority="2" operator="lessThan">
      <formula>0</formula>
    </cfRule>
  </conditionalFormatting>
  <pageMargins left="0.75" right="0.75" top="1" bottom="1" header="0.5" footer="0.5"/>
  <pageSetup paperSize="9" orientation="portrait" horizontalDpi="0" verticalDpi="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C7B4D-27E8-F249-8A64-352B26F5FC30}">
  <dimension ref="A1:I17"/>
  <sheetViews>
    <sheetView workbookViewId="0">
      <selection activeCell="B3" sqref="B3"/>
    </sheetView>
  </sheetViews>
  <sheetFormatPr baseColWidth="10" defaultRowHeight="16" x14ac:dyDescent="0.2"/>
  <cols>
    <col min="1" max="1" width="27.1640625" customWidth="1"/>
    <col min="2" max="2" width="28.83203125" customWidth="1"/>
    <col min="3" max="3" width="54.1640625" customWidth="1"/>
    <col min="4" max="4" width="48" customWidth="1"/>
    <col min="5" max="5" width="16.1640625" customWidth="1"/>
    <col min="6" max="6" width="17" customWidth="1"/>
    <col min="7" max="7" width="25.5" customWidth="1"/>
    <col min="8" max="8" width="14.5" customWidth="1"/>
    <col min="9" max="9" width="25.6640625" customWidth="1"/>
  </cols>
  <sheetData>
    <row r="1" spans="1:9" x14ac:dyDescent="0.2">
      <c r="A1" s="1" t="s">
        <v>0</v>
      </c>
      <c r="B1" s="2" t="s">
        <v>33</v>
      </c>
      <c r="C1" s="2" t="s">
        <v>34</v>
      </c>
      <c r="D1" s="2" t="s">
        <v>35</v>
      </c>
      <c r="E1" s="2" t="s">
        <v>36</v>
      </c>
      <c r="F1" s="2" t="s">
        <v>37</v>
      </c>
      <c r="G1" s="2" t="s">
        <v>38</v>
      </c>
      <c r="H1" s="2" t="s">
        <v>39</v>
      </c>
      <c r="I1" s="64" t="s">
        <v>278</v>
      </c>
    </row>
    <row r="2" spans="1:9" ht="167" customHeight="1" x14ac:dyDescent="0.2">
      <c r="A2" s="4" t="s">
        <v>26</v>
      </c>
      <c r="B2" s="5" t="s">
        <v>40</v>
      </c>
      <c r="C2" s="6" t="s">
        <v>41</v>
      </c>
      <c r="D2" s="6" t="s">
        <v>42</v>
      </c>
      <c r="E2" s="7">
        <v>2025</v>
      </c>
      <c r="F2" s="7">
        <v>2028</v>
      </c>
      <c r="G2" s="8" t="s">
        <v>43</v>
      </c>
      <c r="H2" s="9">
        <v>1</v>
      </c>
      <c r="I2" s="3"/>
    </row>
    <row r="3" spans="1:9" ht="52" customHeight="1" x14ac:dyDescent="0.2">
      <c r="A3" s="103" t="s">
        <v>20</v>
      </c>
      <c r="B3" s="10" t="s">
        <v>44</v>
      </c>
      <c r="C3" s="11" t="s">
        <v>45</v>
      </c>
      <c r="D3" s="11" t="s">
        <v>46</v>
      </c>
      <c r="E3" s="12">
        <v>45709</v>
      </c>
      <c r="F3" s="12">
        <v>45717</v>
      </c>
      <c r="G3" s="13" t="s">
        <v>47</v>
      </c>
      <c r="H3" s="102">
        <v>0</v>
      </c>
      <c r="I3" s="101" t="s">
        <v>48</v>
      </c>
    </row>
    <row r="4" spans="1:9" x14ac:dyDescent="0.2">
      <c r="A4" s="103"/>
      <c r="B4" s="14" t="s">
        <v>49</v>
      </c>
      <c r="C4" s="11" t="s">
        <v>50</v>
      </c>
      <c r="D4" s="11" t="s">
        <v>46</v>
      </c>
      <c r="E4" s="12">
        <v>45746</v>
      </c>
      <c r="F4" s="12">
        <v>45752</v>
      </c>
      <c r="G4" s="13" t="s">
        <v>51</v>
      </c>
      <c r="H4" s="102"/>
      <c r="I4" s="101"/>
    </row>
    <row r="5" spans="1:9" ht="68" x14ac:dyDescent="0.2">
      <c r="A5" s="4" t="s">
        <v>52</v>
      </c>
      <c r="B5" s="15" t="s">
        <v>53</v>
      </c>
      <c r="C5" s="16" t="s">
        <v>54</v>
      </c>
      <c r="D5" s="16" t="s">
        <v>55</v>
      </c>
      <c r="E5" s="7" t="s">
        <v>56</v>
      </c>
      <c r="F5" s="7" t="s">
        <v>57</v>
      </c>
      <c r="G5" s="17" t="s">
        <v>58</v>
      </c>
      <c r="H5" s="9">
        <v>1</v>
      </c>
      <c r="I5" s="18"/>
    </row>
    <row r="6" spans="1:9" ht="170" x14ac:dyDescent="0.2">
      <c r="A6" s="4" t="s">
        <v>59</v>
      </c>
      <c r="B6" s="15" t="s">
        <v>60</v>
      </c>
      <c r="C6" s="16" t="s">
        <v>61</v>
      </c>
      <c r="D6" s="16" t="s">
        <v>62</v>
      </c>
      <c r="E6" s="12">
        <v>45962</v>
      </c>
      <c r="F6" s="12">
        <v>46691</v>
      </c>
      <c r="G6" s="17" t="s">
        <v>63</v>
      </c>
      <c r="H6" s="9">
        <v>1</v>
      </c>
      <c r="I6" s="3"/>
    </row>
    <row r="7" spans="1:9" s="26" customFormat="1" ht="235" customHeight="1" x14ac:dyDescent="0.2">
      <c r="A7" s="19" t="s">
        <v>24</v>
      </c>
      <c r="B7" s="20" t="s">
        <v>64</v>
      </c>
      <c r="C7" s="21" t="s">
        <v>65</v>
      </c>
      <c r="D7" s="21" t="s">
        <v>66</v>
      </c>
      <c r="E7" s="22">
        <v>45992</v>
      </c>
      <c r="F7" s="22">
        <v>46874</v>
      </c>
      <c r="G7" s="23" t="s">
        <v>67</v>
      </c>
      <c r="H7" s="24">
        <v>1</v>
      </c>
      <c r="I7" s="25"/>
    </row>
    <row r="8" spans="1:9" ht="51" x14ac:dyDescent="0.2">
      <c r="A8" s="4" t="s">
        <v>21</v>
      </c>
      <c r="B8" s="27" t="s">
        <v>68</v>
      </c>
      <c r="C8" s="28" t="s">
        <v>69</v>
      </c>
      <c r="D8" s="3" t="s">
        <v>70</v>
      </c>
      <c r="E8" s="12">
        <v>45297</v>
      </c>
      <c r="F8" s="7" t="s">
        <v>71</v>
      </c>
      <c r="G8" s="6" t="s">
        <v>72</v>
      </c>
      <c r="H8" s="9">
        <v>0</v>
      </c>
      <c r="I8" s="29" t="s">
        <v>73</v>
      </c>
    </row>
    <row r="9" spans="1:9" s="26" customFormat="1" ht="48" x14ac:dyDescent="0.2">
      <c r="A9" s="104" t="s">
        <v>74</v>
      </c>
      <c r="B9" s="30" t="s">
        <v>75</v>
      </c>
      <c r="C9" s="31" t="s">
        <v>76</v>
      </c>
      <c r="D9" s="31"/>
      <c r="E9" s="32">
        <v>45566</v>
      </c>
      <c r="F9" s="32">
        <v>46387</v>
      </c>
      <c r="G9" s="33"/>
      <c r="H9" s="24">
        <v>0</v>
      </c>
      <c r="I9" s="34" t="s">
        <v>77</v>
      </c>
    </row>
    <row r="10" spans="1:9" s="26" customFormat="1" ht="96" customHeight="1" x14ac:dyDescent="0.2">
      <c r="A10" s="104"/>
      <c r="B10" s="30" t="s">
        <v>78</v>
      </c>
      <c r="C10" s="31" t="s">
        <v>79</v>
      </c>
      <c r="D10" s="31"/>
      <c r="E10" s="32">
        <v>45292</v>
      </c>
      <c r="F10" s="32">
        <v>46387</v>
      </c>
      <c r="G10" s="17" t="s">
        <v>80</v>
      </c>
      <c r="H10" s="24">
        <v>0</v>
      </c>
      <c r="I10" s="34" t="s">
        <v>81</v>
      </c>
    </row>
    <row r="11" spans="1:9" ht="68" x14ac:dyDescent="0.2">
      <c r="A11" s="101" t="s">
        <v>22</v>
      </c>
      <c r="B11" s="35" t="s">
        <v>82</v>
      </c>
      <c r="C11" s="36" t="s">
        <v>83</v>
      </c>
      <c r="D11" s="37" t="s">
        <v>84</v>
      </c>
      <c r="E11" s="38">
        <v>45739</v>
      </c>
      <c r="F11" s="38">
        <v>45744</v>
      </c>
      <c r="G11" s="39" t="s">
        <v>85</v>
      </c>
      <c r="H11" s="40"/>
      <c r="I11" s="41" t="s">
        <v>86</v>
      </c>
    </row>
    <row r="12" spans="1:9" ht="68" x14ac:dyDescent="0.2">
      <c r="A12" s="101"/>
      <c r="B12" s="35" t="s">
        <v>87</v>
      </c>
      <c r="C12" s="36" t="s">
        <v>83</v>
      </c>
      <c r="D12" s="37" t="s">
        <v>88</v>
      </c>
      <c r="E12" s="38">
        <v>45896</v>
      </c>
      <c r="F12" s="38">
        <v>45898</v>
      </c>
      <c r="G12" s="39" t="s">
        <v>89</v>
      </c>
      <c r="H12" s="40"/>
      <c r="I12" s="41" t="s">
        <v>86</v>
      </c>
    </row>
    <row r="13" spans="1:9" ht="85" x14ac:dyDescent="0.2">
      <c r="A13" s="4" t="s">
        <v>31</v>
      </c>
      <c r="B13" s="42" t="s">
        <v>90</v>
      </c>
      <c r="C13" s="28" t="s">
        <v>91</v>
      </c>
      <c r="D13" s="28" t="s">
        <v>92</v>
      </c>
      <c r="E13" s="43">
        <v>46023</v>
      </c>
      <c r="F13" s="43">
        <v>46752</v>
      </c>
      <c r="G13" s="17" t="s">
        <v>93</v>
      </c>
      <c r="H13" s="24">
        <v>1</v>
      </c>
      <c r="I13" s="3"/>
    </row>
    <row r="14" spans="1:9" x14ac:dyDescent="0.2">
      <c r="A14" s="101" t="s">
        <v>21</v>
      </c>
      <c r="B14" s="44" t="s">
        <v>94</v>
      </c>
      <c r="C14" s="37" t="s">
        <v>95</v>
      </c>
      <c r="D14" s="37" t="s">
        <v>96</v>
      </c>
      <c r="E14" s="38">
        <v>45484</v>
      </c>
      <c r="F14" s="38">
        <v>45486</v>
      </c>
      <c r="G14" s="45"/>
      <c r="H14" s="102">
        <v>0</v>
      </c>
      <c r="I14" s="101" t="s">
        <v>86</v>
      </c>
    </row>
    <row r="15" spans="1:9" x14ac:dyDescent="0.2">
      <c r="A15" s="101"/>
      <c r="B15" s="44" t="s">
        <v>97</v>
      </c>
      <c r="C15" s="37" t="s">
        <v>98</v>
      </c>
      <c r="D15" s="37" t="s">
        <v>99</v>
      </c>
      <c r="E15" s="38">
        <v>45485</v>
      </c>
      <c r="F15" s="38">
        <v>45491</v>
      </c>
      <c r="G15" s="45"/>
      <c r="H15" s="102"/>
      <c r="I15" s="101"/>
    </row>
    <row r="16" spans="1:9" x14ac:dyDescent="0.2">
      <c r="A16" s="101"/>
      <c r="B16" s="44" t="s">
        <v>100</v>
      </c>
      <c r="C16" s="37" t="s">
        <v>101</v>
      </c>
      <c r="D16" s="37" t="s">
        <v>102</v>
      </c>
      <c r="E16" s="38">
        <v>45522</v>
      </c>
      <c r="F16" s="38">
        <v>45526</v>
      </c>
      <c r="G16" s="45"/>
      <c r="H16" s="102"/>
      <c r="I16" s="101"/>
    </row>
    <row r="17" spans="1:9" ht="20" x14ac:dyDescent="0.2">
      <c r="A17" s="101"/>
      <c r="B17" s="44" t="s">
        <v>103</v>
      </c>
      <c r="C17" s="37" t="s">
        <v>104</v>
      </c>
      <c r="D17" s="37" t="s">
        <v>70</v>
      </c>
      <c r="E17" s="38">
        <v>45555</v>
      </c>
      <c r="F17" s="38">
        <v>45557</v>
      </c>
      <c r="G17" s="46"/>
      <c r="H17" s="102"/>
      <c r="I17" s="101"/>
    </row>
  </sheetData>
  <mergeCells count="8">
    <mergeCell ref="A14:A17"/>
    <mergeCell ref="H14:H17"/>
    <mergeCell ref="I14:I17"/>
    <mergeCell ref="A3:A4"/>
    <mergeCell ref="H3:H4"/>
    <mergeCell ref="I3:I4"/>
    <mergeCell ref="A9:A10"/>
    <mergeCell ref="A11:A12"/>
  </mergeCells>
  <hyperlinks>
    <hyperlink ref="G9" r:id="rId1" display="https://www.spordiregister.ee/toetused/toetus/uus_tegevus/org-4006-2026/taotlemine/juhtimistava" xr:uid="{B9D35569-B2DF-D446-93D0-7FA2A446AEDF}"/>
    <hyperlink ref="G10" r:id="rId2" xr:uid="{FD3C3D95-2590-FD49-92FE-A2D9B7105A75}"/>
    <hyperlink ref="G6" r:id="rId3" xr:uid="{1CE82716-326F-9A4D-B0EF-DA28BE99816E}"/>
    <hyperlink ref="G5" r:id="rId4" location="partners" xr:uid="{0A39F32F-9580-FC4B-8441-96AB2E2A97E1}"/>
    <hyperlink ref="G11" r:id="rId5" xr:uid="{07029915-B5D1-E143-A7B3-A9C197A7D5EB}"/>
    <hyperlink ref="G12" r:id="rId6" xr:uid="{05560686-B8E3-5248-AABF-7A02D5723AA0}"/>
    <hyperlink ref="G13" r:id="rId7" xr:uid="{74AC9920-1D55-A64A-B5EE-F4BDE1C3C672}"/>
    <hyperlink ref="G14" r:id="rId8" display="https://www.spordiregister.ee/toetused/toetus/tegevus/org-5152-2025/taotlemine/juhtimistava" xr:uid="{06C0E6E9-4875-9C4F-911E-8E6637B91E7E}"/>
    <hyperlink ref="G15" r:id="rId9" display="https://www.spordiregister.ee/toetused/toetus/tegevus/org-5152-2025/taotlemine/juhtimistava" xr:uid="{348B0D59-9696-4548-93FF-AB6F42E56D23}"/>
    <hyperlink ref="G16" r:id="rId10" display="https://www.spordiregister.ee/toetused/toetus/tegevus/org-5152-2025/taotlemine/juhtimistava" xr:uid="{CD50795B-A734-3F43-B631-6AA34E13676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B393C-3A21-AF46-BF91-95AB630B9C09}">
  <dimension ref="A2:H45"/>
  <sheetViews>
    <sheetView zoomScale="120" zoomScaleNormal="120" workbookViewId="0">
      <selection activeCell="C15" sqref="C15"/>
    </sheetView>
  </sheetViews>
  <sheetFormatPr baseColWidth="10" defaultRowHeight="16" x14ac:dyDescent="0.2"/>
  <cols>
    <col min="1" max="1" width="25.6640625" customWidth="1"/>
    <col min="2" max="2" width="15.5" style="48" customWidth="1"/>
    <col min="3" max="3" width="38.83203125" customWidth="1"/>
    <col min="4" max="4" width="8.83203125" style="47" customWidth="1"/>
    <col min="5" max="5" width="31.6640625" customWidth="1"/>
    <col min="6" max="6" width="15.6640625" customWidth="1"/>
    <col min="7" max="7" width="21.1640625" customWidth="1"/>
    <col min="8" max="8" width="36.1640625" customWidth="1"/>
  </cols>
  <sheetData>
    <row r="2" spans="1:8" x14ac:dyDescent="0.2">
      <c r="A2" s="107" t="s">
        <v>310</v>
      </c>
      <c r="B2" s="108"/>
      <c r="C2" s="108"/>
      <c r="D2" s="108"/>
      <c r="E2" s="109"/>
    </row>
    <row r="4" spans="1:8" x14ac:dyDescent="0.2">
      <c r="A4" s="49" t="s">
        <v>191</v>
      </c>
      <c r="B4" s="49" t="s">
        <v>105</v>
      </c>
      <c r="C4" s="49" t="s">
        <v>192</v>
      </c>
      <c r="D4" s="50" t="s">
        <v>107</v>
      </c>
      <c r="E4" s="49" t="s">
        <v>193</v>
      </c>
      <c r="F4" s="49" t="s">
        <v>196</v>
      </c>
      <c r="G4" s="49" t="s">
        <v>200</v>
      </c>
      <c r="H4" s="49" t="s">
        <v>194</v>
      </c>
    </row>
    <row r="5" spans="1:8" ht="36" customHeight="1" x14ac:dyDescent="0.2">
      <c r="A5" s="51" t="s">
        <v>13</v>
      </c>
      <c r="B5" s="51" t="s">
        <v>108</v>
      </c>
      <c r="C5" s="51" t="s">
        <v>109</v>
      </c>
      <c r="D5" s="52">
        <v>4</v>
      </c>
      <c r="E5" s="53" t="s">
        <v>110</v>
      </c>
      <c r="F5" s="3" t="s">
        <v>195</v>
      </c>
      <c r="G5" s="11" t="s">
        <v>201</v>
      </c>
      <c r="H5" s="28" t="s">
        <v>277</v>
      </c>
    </row>
    <row r="6" spans="1:8" x14ac:dyDescent="0.2">
      <c r="A6" s="51" t="s">
        <v>13</v>
      </c>
      <c r="B6" s="51" t="s">
        <v>108</v>
      </c>
      <c r="C6" s="51" t="s">
        <v>109</v>
      </c>
      <c r="D6" s="52">
        <v>4</v>
      </c>
      <c r="E6" s="53" t="s">
        <v>110</v>
      </c>
      <c r="F6" s="3" t="s">
        <v>32</v>
      </c>
      <c r="G6" t="s">
        <v>202</v>
      </c>
      <c r="H6" s="18"/>
    </row>
    <row r="7" spans="1:8" ht="34" x14ac:dyDescent="0.2">
      <c r="A7" s="51" t="s">
        <v>13</v>
      </c>
      <c r="B7" s="51" t="s">
        <v>120</v>
      </c>
      <c r="C7" s="54" t="s">
        <v>121</v>
      </c>
      <c r="D7" s="52">
        <v>5</v>
      </c>
      <c r="E7" s="53" t="s">
        <v>110</v>
      </c>
      <c r="F7" s="3" t="s">
        <v>32</v>
      </c>
      <c r="G7" s="3" t="s">
        <v>202</v>
      </c>
      <c r="H7" s="18" t="s">
        <v>270</v>
      </c>
    </row>
    <row r="8" spans="1:8" ht="34" x14ac:dyDescent="0.2">
      <c r="A8" s="51" t="s">
        <v>13</v>
      </c>
      <c r="B8" s="51" t="s">
        <v>120</v>
      </c>
      <c r="C8" s="54" t="s">
        <v>122</v>
      </c>
      <c r="D8" s="52">
        <v>5</v>
      </c>
      <c r="E8" s="53" t="s">
        <v>110</v>
      </c>
      <c r="F8" s="3" t="s">
        <v>32</v>
      </c>
      <c r="G8" s="3" t="s">
        <v>201</v>
      </c>
      <c r="H8" s="18" t="s">
        <v>197</v>
      </c>
    </row>
    <row r="9" spans="1:8" ht="16" customHeight="1" x14ac:dyDescent="0.2">
      <c r="A9" s="51" t="s">
        <v>13</v>
      </c>
      <c r="B9" s="51" t="s">
        <v>111</v>
      </c>
      <c r="C9" s="51" t="s">
        <v>112</v>
      </c>
      <c r="D9" s="52">
        <v>2</v>
      </c>
      <c r="E9" s="53" t="s">
        <v>113</v>
      </c>
      <c r="F9" s="3" t="s">
        <v>32</v>
      </c>
      <c r="G9" s="3" t="s">
        <v>201</v>
      </c>
      <c r="H9" s="18" t="s">
        <v>197</v>
      </c>
    </row>
    <row r="10" spans="1:8" ht="17" x14ac:dyDescent="0.2">
      <c r="A10" s="51" t="s">
        <v>13</v>
      </c>
      <c r="B10" s="51" t="s">
        <v>114</v>
      </c>
      <c r="C10" s="51" t="s">
        <v>115</v>
      </c>
      <c r="D10" s="52">
        <v>1</v>
      </c>
      <c r="E10" s="53" t="s">
        <v>116</v>
      </c>
      <c r="F10" s="3" t="s">
        <v>198</v>
      </c>
      <c r="G10" s="3" t="s">
        <v>201</v>
      </c>
      <c r="H10" s="18" t="s">
        <v>269</v>
      </c>
    </row>
    <row r="11" spans="1:8" ht="17" x14ac:dyDescent="0.2">
      <c r="A11" s="51" t="s">
        <v>13</v>
      </c>
      <c r="B11" s="51" t="s">
        <v>117</v>
      </c>
      <c r="C11" s="51" t="s">
        <v>118</v>
      </c>
      <c r="D11" s="52">
        <v>3</v>
      </c>
      <c r="E11" s="53" t="s">
        <v>119</v>
      </c>
      <c r="F11" s="3" t="s">
        <v>199</v>
      </c>
      <c r="G11" s="3" t="s">
        <v>201</v>
      </c>
      <c r="H11" s="18" t="s">
        <v>269</v>
      </c>
    </row>
    <row r="12" spans="1:8" ht="17" x14ac:dyDescent="0.2">
      <c r="A12" s="51" t="s">
        <v>13</v>
      </c>
      <c r="B12" s="51" t="s">
        <v>123</v>
      </c>
      <c r="C12" s="51" t="s">
        <v>124</v>
      </c>
      <c r="D12" s="52">
        <v>2</v>
      </c>
      <c r="E12" s="53" t="s">
        <v>110</v>
      </c>
      <c r="F12" s="3" t="s">
        <v>32</v>
      </c>
      <c r="G12" s="3" t="s">
        <v>201</v>
      </c>
      <c r="H12" s="18" t="s">
        <v>197</v>
      </c>
    </row>
    <row r="13" spans="1:8" x14ac:dyDescent="0.2">
      <c r="A13" s="51" t="s">
        <v>15</v>
      </c>
      <c r="B13" s="51" t="s">
        <v>125</v>
      </c>
      <c r="C13" s="51" t="s">
        <v>126</v>
      </c>
      <c r="D13" s="52">
        <v>5</v>
      </c>
      <c r="E13" s="53" t="s">
        <v>127</v>
      </c>
      <c r="F13" s="3" t="s">
        <v>32</v>
      </c>
      <c r="G13" s="3" t="s">
        <v>201</v>
      </c>
      <c r="H13" s="3" t="s">
        <v>276</v>
      </c>
    </row>
    <row r="14" spans="1:8" ht="51" x14ac:dyDescent="0.2">
      <c r="A14" s="51" t="s">
        <v>15</v>
      </c>
      <c r="B14" s="51" t="s">
        <v>128</v>
      </c>
      <c r="C14" s="51" t="s">
        <v>129</v>
      </c>
      <c r="D14" s="52">
        <v>4</v>
      </c>
      <c r="E14" s="53" t="s">
        <v>130</v>
      </c>
      <c r="F14" s="3" t="s">
        <v>204</v>
      </c>
      <c r="G14" s="3" t="s">
        <v>202</v>
      </c>
      <c r="H14" s="28" t="s">
        <v>271</v>
      </c>
    </row>
    <row r="15" spans="1:8" ht="34" x14ac:dyDescent="0.2">
      <c r="A15" s="51" t="s">
        <v>15</v>
      </c>
      <c r="B15" s="51" t="s">
        <v>131</v>
      </c>
      <c r="C15" s="54" t="s">
        <v>132</v>
      </c>
      <c r="D15" s="52">
        <v>3</v>
      </c>
      <c r="E15" s="53" t="s">
        <v>133</v>
      </c>
      <c r="F15" s="3" t="s">
        <v>198</v>
      </c>
      <c r="G15" s="3" t="s">
        <v>202</v>
      </c>
      <c r="H15" s="28" t="s">
        <v>272</v>
      </c>
    </row>
    <row r="16" spans="1:8" ht="34" x14ac:dyDescent="0.2">
      <c r="A16" s="51" t="s">
        <v>15</v>
      </c>
      <c r="B16" s="51" t="s">
        <v>134</v>
      </c>
      <c r="C16" s="51" t="s">
        <v>135</v>
      </c>
      <c r="D16" s="52">
        <v>1</v>
      </c>
      <c r="E16" s="53" t="s">
        <v>127</v>
      </c>
      <c r="F16" s="3" t="s">
        <v>32</v>
      </c>
      <c r="G16" s="3" t="s">
        <v>201</v>
      </c>
      <c r="H16" s="28" t="s">
        <v>275</v>
      </c>
    </row>
    <row r="17" spans="1:8" ht="51" x14ac:dyDescent="0.2">
      <c r="A17" s="51" t="s">
        <v>15</v>
      </c>
      <c r="B17" s="51" t="s">
        <v>136</v>
      </c>
      <c r="C17" s="51" t="s">
        <v>137</v>
      </c>
      <c r="D17" s="52">
        <v>7</v>
      </c>
      <c r="E17" s="53" t="s">
        <v>127</v>
      </c>
      <c r="F17" s="3" t="s">
        <v>32</v>
      </c>
      <c r="G17" s="3" t="s">
        <v>201</v>
      </c>
      <c r="H17" s="28" t="s">
        <v>274</v>
      </c>
    </row>
    <row r="18" spans="1:8" ht="34" x14ac:dyDescent="0.2">
      <c r="A18" s="51" t="s">
        <v>15</v>
      </c>
      <c r="B18" s="51" t="s">
        <v>138</v>
      </c>
      <c r="C18" s="51" t="s">
        <v>139</v>
      </c>
      <c r="D18" s="52">
        <v>2</v>
      </c>
      <c r="E18" s="53" t="s">
        <v>127</v>
      </c>
      <c r="F18" s="3" t="s">
        <v>32</v>
      </c>
      <c r="G18" s="3" t="s">
        <v>201</v>
      </c>
      <c r="H18" s="28" t="s">
        <v>273</v>
      </c>
    </row>
    <row r="19" spans="1:8" x14ac:dyDescent="0.2">
      <c r="A19" s="51" t="s">
        <v>16</v>
      </c>
      <c r="B19" s="51" t="s">
        <v>140</v>
      </c>
      <c r="C19" s="51" t="s">
        <v>141</v>
      </c>
      <c r="D19" s="52">
        <v>5</v>
      </c>
      <c r="E19" s="53" t="s">
        <v>142</v>
      </c>
      <c r="F19" s="3" t="s">
        <v>203</v>
      </c>
      <c r="G19" s="3" t="s">
        <v>202</v>
      </c>
      <c r="H19" s="3" t="s">
        <v>268</v>
      </c>
    </row>
    <row r="20" spans="1:8" ht="85" x14ac:dyDescent="0.2">
      <c r="A20" s="51" t="s">
        <v>17</v>
      </c>
      <c r="B20" s="51" t="s">
        <v>143</v>
      </c>
      <c r="C20" s="51" t="s">
        <v>144</v>
      </c>
      <c r="D20" s="52">
        <v>8</v>
      </c>
      <c r="E20" s="53" t="s">
        <v>145</v>
      </c>
      <c r="F20" s="3" t="s">
        <v>32</v>
      </c>
      <c r="G20" s="3" t="s">
        <v>201</v>
      </c>
      <c r="H20" s="28" t="s">
        <v>265</v>
      </c>
    </row>
    <row r="21" spans="1:8" ht="68" x14ac:dyDescent="0.2">
      <c r="A21" s="51" t="s">
        <v>17</v>
      </c>
      <c r="B21" s="51" t="s">
        <v>146</v>
      </c>
      <c r="C21" s="51" t="s">
        <v>147</v>
      </c>
      <c r="D21" s="52">
        <v>1</v>
      </c>
      <c r="E21" s="53" t="s">
        <v>145</v>
      </c>
      <c r="F21" s="54" t="s">
        <v>264</v>
      </c>
      <c r="G21" s="54" t="s">
        <v>201</v>
      </c>
      <c r="H21" s="28" t="s">
        <v>266</v>
      </c>
    </row>
    <row r="22" spans="1:8" ht="72" customHeight="1" x14ac:dyDescent="0.2">
      <c r="A22" s="51" t="s">
        <v>17</v>
      </c>
      <c r="B22" s="51" t="s">
        <v>148</v>
      </c>
      <c r="C22" s="51" t="s">
        <v>141</v>
      </c>
      <c r="D22" s="52">
        <v>1</v>
      </c>
      <c r="E22" s="62" t="s">
        <v>145</v>
      </c>
      <c r="F22" s="63">
        <v>1.75</v>
      </c>
      <c r="G22" s="51" t="s">
        <v>202</v>
      </c>
      <c r="H22" s="61" t="s">
        <v>267</v>
      </c>
    </row>
    <row r="23" spans="1:8" x14ac:dyDescent="0.2">
      <c r="A23" s="51" t="s">
        <v>17</v>
      </c>
      <c r="B23" s="51" t="s">
        <v>128</v>
      </c>
      <c r="C23" s="51" t="s">
        <v>141</v>
      </c>
      <c r="D23" s="52">
        <v>4</v>
      </c>
      <c r="E23" s="53" t="s">
        <v>145</v>
      </c>
      <c r="F23" s="3" t="s">
        <v>204</v>
      </c>
      <c r="G23" s="3" t="s">
        <v>202</v>
      </c>
      <c r="H23" s="3" t="s">
        <v>268</v>
      </c>
    </row>
    <row r="24" spans="1:8" x14ac:dyDescent="0.2">
      <c r="A24" s="51" t="s">
        <v>17</v>
      </c>
      <c r="B24" s="51" t="s">
        <v>128</v>
      </c>
      <c r="C24" s="51" t="s">
        <v>141</v>
      </c>
      <c r="D24" s="52">
        <v>6</v>
      </c>
      <c r="E24" s="53" t="s">
        <v>145</v>
      </c>
      <c r="F24" s="3" t="s">
        <v>195</v>
      </c>
      <c r="G24" s="3" t="s">
        <v>202</v>
      </c>
      <c r="H24" s="3" t="s">
        <v>268</v>
      </c>
    </row>
    <row r="25" spans="1:8" x14ac:dyDescent="0.2">
      <c r="A25" s="51" t="s">
        <v>17</v>
      </c>
      <c r="B25" s="51" t="s">
        <v>140</v>
      </c>
      <c r="C25" s="51" t="s">
        <v>141</v>
      </c>
      <c r="D25" s="52">
        <v>8</v>
      </c>
      <c r="E25" s="53" t="s">
        <v>145</v>
      </c>
      <c r="F25" s="3" t="s">
        <v>205</v>
      </c>
      <c r="G25" s="3" t="s">
        <v>202</v>
      </c>
      <c r="H25" s="3" t="s">
        <v>268</v>
      </c>
    </row>
    <row r="26" spans="1:8" x14ac:dyDescent="0.2">
      <c r="A26" s="51" t="s">
        <v>19</v>
      </c>
      <c r="B26" s="51" t="s">
        <v>149</v>
      </c>
      <c r="C26" s="51" t="s">
        <v>150</v>
      </c>
      <c r="D26" s="52">
        <v>3</v>
      </c>
      <c r="E26" s="53" t="s">
        <v>151</v>
      </c>
      <c r="F26" s="3" t="s">
        <v>32</v>
      </c>
      <c r="G26" s="3" t="s">
        <v>201</v>
      </c>
      <c r="H26" s="3" t="s">
        <v>206</v>
      </c>
    </row>
    <row r="27" spans="1:8" x14ac:dyDescent="0.2">
      <c r="A27" s="51" t="s">
        <v>19</v>
      </c>
      <c r="B27" s="51" t="s">
        <v>149</v>
      </c>
      <c r="C27" s="51" t="s">
        <v>150</v>
      </c>
      <c r="D27" s="52">
        <v>5</v>
      </c>
      <c r="E27" s="53" t="s">
        <v>151</v>
      </c>
      <c r="F27" s="3" t="s">
        <v>32</v>
      </c>
      <c r="G27" s="3" t="s">
        <v>201</v>
      </c>
      <c r="H27" s="3" t="s">
        <v>206</v>
      </c>
    </row>
    <row r="28" spans="1:8" x14ac:dyDescent="0.2">
      <c r="A28" s="51" t="s">
        <v>23</v>
      </c>
      <c r="B28" s="51" t="s">
        <v>152</v>
      </c>
      <c r="C28" s="51" t="s">
        <v>153</v>
      </c>
      <c r="D28" s="52">
        <v>5</v>
      </c>
      <c r="E28" s="53" t="s">
        <v>154</v>
      </c>
      <c r="F28" s="101" t="s">
        <v>195</v>
      </c>
      <c r="G28" s="13" t="s">
        <v>201</v>
      </c>
      <c r="H28" s="105" t="s">
        <v>207</v>
      </c>
    </row>
    <row r="29" spans="1:8" x14ac:dyDescent="0.2">
      <c r="A29" s="51" t="s">
        <v>23</v>
      </c>
      <c r="B29" s="51" t="s">
        <v>152</v>
      </c>
      <c r="C29" s="51" t="s">
        <v>153</v>
      </c>
      <c r="D29" s="52">
        <v>5</v>
      </c>
      <c r="E29" s="53" t="s">
        <v>154</v>
      </c>
      <c r="F29" s="101"/>
      <c r="G29" s="13" t="s">
        <v>201</v>
      </c>
      <c r="H29" s="106"/>
    </row>
    <row r="30" spans="1:8" x14ac:dyDescent="0.2">
      <c r="A30" s="51" t="s">
        <v>23</v>
      </c>
      <c r="B30" s="51" t="s">
        <v>155</v>
      </c>
      <c r="C30" s="51" t="s">
        <v>156</v>
      </c>
      <c r="D30" s="52">
        <v>1</v>
      </c>
      <c r="E30" s="53" t="s">
        <v>154</v>
      </c>
      <c r="F30" s="3" t="s">
        <v>32</v>
      </c>
      <c r="G30" s="3" t="s">
        <v>202</v>
      </c>
      <c r="H30" s="3"/>
    </row>
    <row r="31" spans="1:8" x14ac:dyDescent="0.2">
      <c r="A31" s="51" t="s">
        <v>23</v>
      </c>
      <c r="B31" s="51" t="s">
        <v>157</v>
      </c>
      <c r="C31" s="51" t="s">
        <v>158</v>
      </c>
      <c r="D31" s="52">
        <v>1</v>
      </c>
      <c r="E31" s="53" t="s">
        <v>154</v>
      </c>
      <c r="F31" s="3" t="s">
        <v>32</v>
      </c>
      <c r="G31" s="3" t="s">
        <v>202</v>
      </c>
      <c r="H31" s="3"/>
    </row>
    <row r="32" spans="1:8" x14ac:dyDescent="0.2">
      <c r="A32" s="51" t="s">
        <v>24</v>
      </c>
      <c r="B32" s="51" t="s">
        <v>159</v>
      </c>
      <c r="C32" s="51" t="s">
        <v>160</v>
      </c>
      <c r="D32" s="52">
        <v>9</v>
      </c>
      <c r="E32" s="53" t="s">
        <v>161</v>
      </c>
      <c r="F32" s="3" t="s">
        <v>32</v>
      </c>
      <c r="G32" s="3" t="s">
        <v>202</v>
      </c>
      <c r="H32" s="3"/>
    </row>
    <row r="33" spans="1:8" ht="34" x14ac:dyDescent="0.2">
      <c r="A33" s="51" t="s">
        <v>24</v>
      </c>
      <c r="B33" s="51" t="s">
        <v>162</v>
      </c>
      <c r="C33" s="51" t="s">
        <v>163</v>
      </c>
      <c r="D33" s="52">
        <v>2</v>
      </c>
      <c r="E33" s="53" t="s">
        <v>161</v>
      </c>
      <c r="F33" s="3" t="s">
        <v>32</v>
      </c>
      <c r="G33" s="3" t="s">
        <v>202</v>
      </c>
      <c r="H33" s="28" t="s">
        <v>210</v>
      </c>
    </row>
    <row r="34" spans="1:8" ht="34" x14ac:dyDescent="0.2">
      <c r="A34" s="51" t="s">
        <v>24</v>
      </c>
      <c r="B34" s="51" t="s">
        <v>162</v>
      </c>
      <c r="C34" s="51" t="s">
        <v>163</v>
      </c>
      <c r="D34" s="52">
        <v>1</v>
      </c>
      <c r="E34" s="53" t="s">
        <v>161</v>
      </c>
      <c r="F34" s="3" t="s">
        <v>208</v>
      </c>
      <c r="G34" s="3" t="s">
        <v>202</v>
      </c>
      <c r="H34" s="28" t="s">
        <v>211</v>
      </c>
    </row>
    <row r="35" spans="1:8" ht="34" x14ac:dyDescent="0.2">
      <c r="A35" s="51" t="s">
        <v>24</v>
      </c>
      <c r="B35" s="51" t="s">
        <v>164</v>
      </c>
      <c r="C35" s="51" t="s">
        <v>163</v>
      </c>
      <c r="D35" s="52">
        <v>3</v>
      </c>
      <c r="E35" s="53" t="s">
        <v>161</v>
      </c>
      <c r="F35" s="3" t="s">
        <v>198</v>
      </c>
      <c r="G35" s="3" t="s">
        <v>202</v>
      </c>
      <c r="H35" s="28" t="s">
        <v>209</v>
      </c>
    </row>
    <row r="36" spans="1:8" x14ac:dyDescent="0.2">
      <c r="A36" s="51" t="s">
        <v>25</v>
      </c>
      <c r="B36" s="51" t="s">
        <v>165</v>
      </c>
      <c r="C36" s="51" t="s">
        <v>166</v>
      </c>
      <c r="D36" s="52">
        <v>3</v>
      </c>
      <c r="E36" s="53" t="s">
        <v>167</v>
      </c>
      <c r="F36" s="3" t="s">
        <v>32</v>
      </c>
      <c r="G36" s="3"/>
      <c r="H36" s="3"/>
    </row>
    <row r="37" spans="1:8" x14ac:dyDescent="0.2">
      <c r="A37" s="51" t="s">
        <v>25</v>
      </c>
      <c r="B37" s="51" t="s">
        <v>165</v>
      </c>
      <c r="C37" s="51" t="s">
        <v>168</v>
      </c>
      <c r="D37" s="52">
        <v>3</v>
      </c>
      <c r="E37" s="53" t="s">
        <v>169</v>
      </c>
      <c r="F37" s="3" t="s">
        <v>32</v>
      </c>
      <c r="G37" s="3"/>
      <c r="H37" s="3"/>
    </row>
    <row r="38" spans="1:8" x14ac:dyDescent="0.2">
      <c r="A38" s="51" t="s">
        <v>25</v>
      </c>
      <c r="B38" s="51" t="s">
        <v>165</v>
      </c>
      <c r="C38" s="51" t="s">
        <v>170</v>
      </c>
      <c r="D38" s="52">
        <v>3</v>
      </c>
      <c r="E38" s="53" t="s">
        <v>167</v>
      </c>
      <c r="F38" s="3" t="s">
        <v>32</v>
      </c>
      <c r="G38" s="3"/>
      <c r="H38" s="3"/>
    </row>
    <row r="39" spans="1:8" x14ac:dyDescent="0.2">
      <c r="A39" s="51" t="s">
        <v>25</v>
      </c>
      <c r="B39" s="51" t="s">
        <v>171</v>
      </c>
      <c r="C39" s="51" t="s">
        <v>172</v>
      </c>
      <c r="D39" s="52">
        <v>3</v>
      </c>
      <c r="E39" s="53" t="s">
        <v>173</v>
      </c>
      <c r="F39" s="3" t="s">
        <v>32</v>
      </c>
      <c r="G39" s="3"/>
      <c r="H39" s="3"/>
    </row>
    <row r="40" spans="1:8" x14ac:dyDescent="0.2">
      <c r="A40" s="51" t="s">
        <v>27</v>
      </c>
      <c r="B40" s="51" t="s">
        <v>174</v>
      </c>
      <c r="C40" s="51" t="s">
        <v>175</v>
      </c>
      <c r="D40" s="52">
        <v>8</v>
      </c>
      <c r="E40" s="53" t="s">
        <v>176</v>
      </c>
      <c r="F40" s="3" t="s">
        <v>32</v>
      </c>
      <c r="G40" s="3"/>
      <c r="H40" s="3"/>
    </row>
    <row r="41" spans="1:8" x14ac:dyDescent="0.2">
      <c r="A41" s="51" t="s">
        <v>177</v>
      </c>
      <c r="B41" s="51" t="s">
        <v>178</v>
      </c>
      <c r="C41" s="51" t="s">
        <v>179</v>
      </c>
      <c r="D41" s="52">
        <v>1</v>
      </c>
      <c r="E41" s="53" t="s">
        <v>180</v>
      </c>
      <c r="F41" s="3" t="s">
        <v>32</v>
      </c>
      <c r="G41" s="3"/>
      <c r="H41" s="3"/>
    </row>
    <row r="42" spans="1:8" x14ac:dyDescent="0.2">
      <c r="A42" s="51" t="s">
        <v>177</v>
      </c>
      <c r="B42" s="51" t="s">
        <v>181</v>
      </c>
      <c r="C42" s="51" t="s">
        <v>182</v>
      </c>
      <c r="D42" s="52">
        <v>1</v>
      </c>
      <c r="E42" s="53" t="s">
        <v>180</v>
      </c>
      <c r="F42" s="3" t="s">
        <v>32</v>
      </c>
      <c r="G42" s="3"/>
      <c r="H42" s="3" t="s">
        <v>213</v>
      </c>
    </row>
    <row r="43" spans="1:8" x14ac:dyDescent="0.2">
      <c r="A43" s="51" t="s">
        <v>177</v>
      </c>
      <c r="B43" s="51" t="s">
        <v>183</v>
      </c>
      <c r="C43" s="51" t="s">
        <v>184</v>
      </c>
      <c r="D43" s="52">
        <v>1</v>
      </c>
      <c r="E43" s="53" t="s">
        <v>180</v>
      </c>
      <c r="F43" s="3" t="s">
        <v>32</v>
      </c>
      <c r="G43" s="3"/>
      <c r="H43" s="3" t="s">
        <v>212</v>
      </c>
    </row>
    <row r="44" spans="1:8" x14ac:dyDescent="0.2">
      <c r="A44" s="51" t="s">
        <v>185</v>
      </c>
      <c r="B44" s="51" t="s">
        <v>186</v>
      </c>
      <c r="C44" s="51" t="s">
        <v>187</v>
      </c>
      <c r="D44" s="52">
        <v>1</v>
      </c>
      <c r="E44" s="53" t="s">
        <v>188</v>
      </c>
      <c r="F44" s="3" t="s">
        <v>32</v>
      </c>
      <c r="G44" s="3"/>
      <c r="H44" s="3"/>
    </row>
    <row r="45" spans="1:8" x14ac:dyDescent="0.2">
      <c r="A45" s="51" t="s">
        <v>185</v>
      </c>
      <c r="B45" s="51" t="s">
        <v>189</v>
      </c>
      <c r="C45" s="51" t="s">
        <v>190</v>
      </c>
      <c r="D45" s="52">
        <v>2</v>
      </c>
      <c r="E45" s="53" t="s">
        <v>188</v>
      </c>
      <c r="F45" s="3" t="s">
        <v>32</v>
      </c>
      <c r="G45" s="3"/>
      <c r="H45" s="3"/>
    </row>
  </sheetData>
  <mergeCells count="3">
    <mergeCell ref="F28:F29"/>
    <mergeCell ref="H28:H29"/>
    <mergeCell ref="A2:E2"/>
  </mergeCells>
  <phoneticPr fontId="39" type="noConversion"/>
  <hyperlinks>
    <hyperlink ref="E5" r:id="rId1" location="/competition/4637898/teambracket/finals" display="https://www.golfbox.dk/livescoring/tour/?language=2057 - /competition/4637898/teambracket/finals" xr:uid="{E4D6FB72-1C62-F54D-BB60-EF9FFC9ABCF4}"/>
    <hyperlink ref="E6" r:id="rId2" location="/competition/4637898/teambracket/finals" display="https://www.golfbox.dk/livescoring/tour/?language=2057 - /competition/4637898/teambracket/finals" xr:uid="{14BD3192-4376-BF45-B6F5-A5E2EBED700F}"/>
    <hyperlink ref="E10" r:id="rId3" display="https://www.golfdirecto.com/micro/game/67e6ea3c27e31a125807415d/ranking/entry?view=acc&amp;category=67e6ea3c27e31a125807419c" xr:uid="{87392608-EE74-C94A-B8A4-D95AC03398EA}"/>
    <hyperlink ref="E11" r:id="rId4" display="https://www.golfgenius.com/pages/5434751" xr:uid="{A8B8850C-AE77-DA4D-8CF4-27F4FC2F1BD3}"/>
    <hyperlink ref="E12" r:id="rId5" location="/competition/5205972/teamcup" display="https://www.golfbox.dk/livescoring/tour/?language=1061 - /competition/5205972/teamcup" xr:uid="{AEB42D3B-3972-C142-8748-7E3CDC540DB1}"/>
    <hyperlink ref="E13" r:id="rId6" display="https://www.procyclingstats.com/race/tour-of-estonia/2025/gc/result/result" xr:uid="{390FFD24-873D-D941-9830-431298056C0B}"/>
    <hyperlink ref="E14" r:id="rId7" display="https://skopje2025.furkisport.com/index.php?page=game&amp;id=4875&amp;ln=en" xr:uid="{EBCAA9F6-A96F-5446-9372-7E2A3CAFC4B3}"/>
    <hyperlink ref="E15" r:id="rId8" display="https://www.uci.org/competition-details/2025/BMX/73827" xr:uid="{F63C2C98-5B49-4B4A-9BA8-DE6B40E203FC}"/>
    <hyperlink ref="E16" r:id="rId9" display="https://www.procyclingstats.com/race/baltic-chain-tour/2025/gc" xr:uid="{A4212FD8-E1D1-0F48-BA4F-33B3702A55E5}"/>
    <hyperlink ref="E17" r:id="rId10" display="https://www.procyclingstats.com/race/tour-of-shanghai/2025/gc/result/result" xr:uid="{5081A295-5536-4D49-86B4-13BBD234248B}"/>
    <hyperlink ref="E18" r:id="rId11" display="https://www.procyclingstats.com/race/tour-of-routhe-salvation/2025/gc" xr:uid="{502E9D9E-3239-164E-BA90-4299095921C1}"/>
    <hyperlink ref="E19" r:id="rId12" display="https://www.ijf.org/competition/3088/results" xr:uid="{C612C210-C954-594A-9F10-DDB09CD629D3}"/>
    <hyperlink ref="E20" r:id="rId13" display="https://worldathletics.org/competition/calendar-results/results/7199680?eventId=10229526" xr:uid="{A5070E75-5BBB-7744-A404-6AD8D36E3C8D}"/>
    <hyperlink ref="E21" r:id="rId14" display="https://worldathletics.org/competition/calendar-results/results/7222970?eventId=10229536" xr:uid="{41CD1E43-F3D8-BA4B-AB63-848FB20F11DF}"/>
    <hyperlink ref="E22" r:id="rId15" display="https://worldathletics.org/competition/calendar-results/results/7210521?eventId=10229527&amp;gender=W" xr:uid="{EE4F4E00-4609-E041-94C7-32AC826B649A}"/>
    <hyperlink ref="E23" r:id="rId16" display="https://worldathletics.org/competition/calendar-results/results/7210521?eventId=10229631&amp;gender=M" xr:uid="{F4775BFA-7ACF-3340-AC73-49E16A2A2372}"/>
    <hyperlink ref="E24" r:id="rId17" display="https://worldathletics.org/competition/calendar-results/results/7210521?eventId=10229832&amp;gender=W" xr:uid="{A5CAD27E-B96D-5344-A49D-A63C56EB65F7}"/>
    <hyperlink ref="E25" r:id="rId18" display="https://worldathletics.org/competition/calendar-results/results/7210521?eventId=10229616&amp;gender=M" xr:uid="{132B9F0D-6060-8249-A761-9F00852DECDE}"/>
    <hyperlink ref="E26" r:id="rId19" display="https://www.sport24.ee/index.php?ac=kuvavoistlus2&amp;id=62552&amp;tul=2431160" xr:uid="{6AD6E777-9D1F-E84A-AD62-7A766D89B44F}"/>
    <hyperlink ref="E27" r:id="rId20" display="https://www.sport24.ee/index.php?ac=kuvavoistlus2&amp;id=62552&amp;tul=2431159" xr:uid="{8CC6D6B8-561B-2341-977B-73256F17DD07}"/>
    <hyperlink ref="E28" r:id="rId21" display="https://bwfbadminton.com/tournament/4676/2023-european-games/" xr:uid="{0D1411D9-C2DF-5B42-BF63-C36FBB5CA2A1}"/>
    <hyperlink ref="E29" r:id="rId22" display="https://bwfbadminton.com/tournament/4676/2023-european-games/" xr:uid="{5782A979-BB4C-D44B-8DCA-8570D101E713}"/>
    <hyperlink ref="E30" r:id="rId23" display="https://bwfbadminton.com/tournament/5293/15th-multi-alarm-hungarian-junior-championships-2025-presented-by-victor/" xr:uid="{92D9D50D-8CDD-6B40-84D1-ECA45D6FE542}"/>
    <hyperlink ref="E31" r:id="rId24" display="https://bwfbadminton.com/tournament/5372/victor-cyprus-junior-2025/results" xr:uid="{FD6B82D0-5ED4-C846-BE19-F187FE0859B8}"/>
    <hyperlink ref="E32" r:id="rId25" display="https://www.fis-ski.com/DB/general/results.html?sectorcode=CC&amp;competitorid=266927&amp;raceid=46091" xr:uid="{79E74F98-1BE0-C847-804C-351443DFF702}"/>
    <hyperlink ref="E33" r:id="rId26" display="https://www.fis-ski.com/DB/general/results.html?sectorcode=SB&amp;competitorid=274477&amp;raceid=23896" xr:uid="{518C538A-4798-5B40-B581-A3198C4A1272}"/>
    <hyperlink ref="E34" r:id="rId27" display="https://www.fis-ski.com/DB/general/results.html?sectorcode=FS&amp;competitorid=268236&amp;raceid=17470" xr:uid="{6E1746AF-0711-594A-9A65-D9AA022D09E6}"/>
    <hyperlink ref="E35" r:id="rId28" display="https://www.fis-ski.com/DB/general/results.html?sectorcode=CC&amp;competitorid=271143&amp;raceid=48820" xr:uid="{2DC4923C-6406-AD4D-8F23-3865C46F7133}"/>
    <hyperlink ref="E36" r:id="rId29" display="https://www.tpss.eu/results/3081/Draws with Results - Day 2 - ESSC 2025.pdf" xr:uid="{E271A03A-5C1B-7E4B-820C-E5DF4DC2B314}"/>
    <hyperlink ref="E37" r:id="rId30" display="https://www.martial.events/files/events/6/c/3/4/0/Results-Day-3-Competition-Draw-Sheet.pdf" xr:uid="{DF02D433-B395-8F41-A434-54E5F4F39047}"/>
    <hyperlink ref="E38" r:id="rId31" display="https://www.tpss.eu/results/3081/Draws with Results - Day 2 - ESSC 2025.pdf" xr:uid="{82220523-A64C-FA45-8286-933AED38E778}"/>
    <hyperlink ref="E39" r:id="rId32" display="https://www.martial.events/files/events/c/6/b/f/f/Results-Day-3-Competition-Draw-Sheet.pdf" xr:uid="{FEB5EC78-0412-FC49-8601-9E1FC692B37D}"/>
    <hyperlink ref="E40" r:id="rId33" display="https://www.ianseo.net/TourData/2025/22666/IFRU18W.pdf" xr:uid="{65FFFA29-5150-7240-A71D-7DADB32D305A}"/>
    <hyperlink ref="E41" r:id="rId34" display="https://www.curlingzone.com/event.php?eventid=8505" xr:uid="{AF041197-0D94-A246-B279-35FB349EDCEA}"/>
    <hyperlink ref="E42" r:id="rId35" location="1" display="https://www.curlingzone.com/event.php?view=Main&amp;eventid=8506 - 1" xr:uid="{64ECAE1F-BCE2-5E49-BB62-E962116617B4}"/>
    <hyperlink ref="E43" r:id="rId36" display="https://www.curlingzone.com/rankings.php?task=week&amp;oomid=85&amp;eventyear=2025" xr:uid="{E5427839-FD83-C943-8148-A61621868704}"/>
    <hyperlink ref="E44" r:id="rId37" display="https://www.atptour.com/en/tournaments/bloomfield-hills/2883/overview" xr:uid="{F511FAD6-1491-E440-8E8A-DFD975F23CAB}"/>
    <hyperlink ref="E45" r:id="rId38" display="https://www.atptour.com/en/tournaments/cassis/9120/overview" xr:uid="{E2D0BEFF-5261-764E-B680-30B901716196}"/>
    <hyperlink ref="E9" r:id="rId39" display="https://up-asiapacificvseurope.golfgenius.com/pages/11285732822179957667" xr:uid="{1732CA02-183C-5E4B-980A-7F352D767CAC}"/>
    <hyperlink ref="E8" r:id="rId40" location="/competition/4777045/bracket/finals" display="https://www.golfbox.dk/livescoring/tour/?language=1061 - /competition/4777045/bracket/finals" xr:uid="{B5FCE961-4D89-D049-BA90-3B1516A06D8D}"/>
    <hyperlink ref="E7" r:id="rId41" location="/competition/4777045/bracket/finals" display="https://www.golfbox.dk/livescoring/tour/?language=1061 - /competition/4777045/bracket/finals" xr:uid="{941833CF-2F0F-634F-8A2C-9EE25F50FEF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1D3F-FD88-5640-9934-AFDFE92619AB}">
  <dimension ref="A1:H16"/>
  <sheetViews>
    <sheetView topLeftCell="B1" zoomScale="120" zoomScaleNormal="120" workbookViewId="0">
      <selection activeCell="H4" sqref="H4"/>
    </sheetView>
  </sheetViews>
  <sheetFormatPr baseColWidth="10" defaultRowHeight="16" x14ac:dyDescent="0.2"/>
  <cols>
    <col min="1" max="1" width="18.33203125" customWidth="1"/>
    <col min="2" max="2" width="47.5" customWidth="1"/>
    <col min="3" max="3" width="66.33203125" customWidth="1"/>
    <col min="4" max="4" width="24.5" customWidth="1"/>
    <col min="6" max="6" width="33.6640625" customWidth="1"/>
    <col min="7" max="7" width="19" customWidth="1"/>
    <col min="8" max="8" width="38.33203125" customWidth="1"/>
  </cols>
  <sheetData>
    <row r="1" spans="1:8" ht="22" customHeight="1" x14ac:dyDescent="0.25">
      <c r="A1" s="55" t="s">
        <v>105</v>
      </c>
      <c r="B1" s="55" t="s">
        <v>0</v>
      </c>
      <c r="C1" s="55" t="s">
        <v>106</v>
      </c>
      <c r="D1" s="56" t="s">
        <v>200</v>
      </c>
      <c r="E1" s="55" t="s">
        <v>107</v>
      </c>
      <c r="F1" s="55" t="s">
        <v>254</v>
      </c>
      <c r="G1" s="55" t="s">
        <v>255</v>
      </c>
      <c r="H1" s="55" t="s">
        <v>194</v>
      </c>
    </row>
    <row r="2" spans="1:8" ht="18" x14ac:dyDescent="0.25">
      <c r="A2" s="57" t="s">
        <v>215</v>
      </c>
      <c r="B2" s="57" t="s">
        <v>214</v>
      </c>
      <c r="C2" s="57" t="s">
        <v>216</v>
      </c>
      <c r="D2" s="57"/>
      <c r="E2" s="57">
        <v>1</v>
      </c>
      <c r="F2" s="58" t="s">
        <v>217</v>
      </c>
      <c r="G2" s="59" t="s">
        <v>32</v>
      </c>
      <c r="H2" s="3"/>
    </row>
    <row r="3" spans="1:8" ht="18" x14ac:dyDescent="0.25">
      <c r="A3" s="57" t="s">
        <v>219</v>
      </c>
      <c r="B3" s="57" t="s">
        <v>218</v>
      </c>
      <c r="C3" s="57" t="s">
        <v>220</v>
      </c>
      <c r="D3" s="57" t="s">
        <v>202</v>
      </c>
      <c r="E3" s="57">
        <v>4</v>
      </c>
      <c r="F3" s="58" t="s">
        <v>221</v>
      </c>
      <c r="G3" s="93" t="s">
        <v>32</v>
      </c>
      <c r="H3" s="3" t="s">
        <v>315</v>
      </c>
    </row>
    <row r="4" spans="1:8" ht="18" x14ac:dyDescent="0.25">
      <c r="A4" s="57" t="s">
        <v>222</v>
      </c>
      <c r="B4" s="57" t="s">
        <v>218</v>
      </c>
      <c r="C4" s="57" t="s">
        <v>223</v>
      </c>
      <c r="D4" s="57" t="s">
        <v>202</v>
      </c>
      <c r="E4" s="57">
        <v>6</v>
      </c>
      <c r="F4" s="58" t="s">
        <v>221</v>
      </c>
      <c r="G4" s="93" t="s">
        <v>32</v>
      </c>
      <c r="H4" s="3"/>
    </row>
    <row r="5" spans="1:8" ht="18" x14ac:dyDescent="0.25">
      <c r="A5" s="57" t="s">
        <v>225</v>
      </c>
      <c r="B5" s="57" t="s">
        <v>224</v>
      </c>
      <c r="C5" s="57" t="s">
        <v>226</v>
      </c>
      <c r="D5" s="59" t="s">
        <v>201</v>
      </c>
      <c r="E5" s="57">
        <v>8</v>
      </c>
      <c r="F5" s="58" t="s">
        <v>227</v>
      </c>
      <c r="G5" s="59" t="s">
        <v>32</v>
      </c>
      <c r="H5" s="3"/>
    </row>
    <row r="6" spans="1:8" ht="18" x14ac:dyDescent="0.25">
      <c r="A6" s="57" t="s">
        <v>215</v>
      </c>
      <c r="B6" s="57" t="s">
        <v>224</v>
      </c>
      <c r="C6" s="57" t="s">
        <v>228</v>
      </c>
      <c r="D6" s="59" t="s">
        <v>201</v>
      </c>
      <c r="E6" s="57">
        <v>5</v>
      </c>
      <c r="F6" s="58" t="s">
        <v>227</v>
      </c>
      <c r="G6" s="59" t="s">
        <v>32</v>
      </c>
      <c r="H6" s="3"/>
    </row>
    <row r="7" spans="1:8" ht="18" x14ac:dyDescent="0.25">
      <c r="A7" s="57" t="s">
        <v>229</v>
      </c>
      <c r="B7" s="57" t="s">
        <v>224</v>
      </c>
      <c r="C7" s="57" t="s">
        <v>230</v>
      </c>
      <c r="D7" s="59" t="s">
        <v>202</v>
      </c>
      <c r="E7" s="57">
        <v>4</v>
      </c>
      <c r="F7" s="58" t="s">
        <v>227</v>
      </c>
      <c r="G7" s="59" t="s">
        <v>198</v>
      </c>
      <c r="H7" s="3" t="s">
        <v>282</v>
      </c>
    </row>
    <row r="8" spans="1:8" ht="18" x14ac:dyDescent="0.25">
      <c r="A8" s="57" t="s">
        <v>231</v>
      </c>
      <c r="B8" s="57" t="s">
        <v>224</v>
      </c>
      <c r="C8" s="57" t="s">
        <v>232</v>
      </c>
      <c r="D8" s="59" t="s">
        <v>201</v>
      </c>
      <c r="E8" s="57">
        <v>3</v>
      </c>
      <c r="F8" s="58" t="s">
        <v>233</v>
      </c>
      <c r="G8" s="59" t="s">
        <v>32</v>
      </c>
      <c r="H8" s="3" t="s">
        <v>280</v>
      </c>
    </row>
    <row r="9" spans="1:8" ht="18" x14ac:dyDescent="0.25">
      <c r="A9" s="57" t="s">
        <v>231</v>
      </c>
      <c r="B9" s="57" t="s">
        <v>224</v>
      </c>
      <c r="C9" s="57" t="s">
        <v>232</v>
      </c>
      <c r="D9" s="59" t="s">
        <v>201</v>
      </c>
      <c r="E9" s="57">
        <v>9</v>
      </c>
      <c r="F9" s="58" t="s">
        <v>233</v>
      </c>
      <c r="G9" s="59" t="s">
        <v>32</v>
      </c>
      <c r="H9" s="3" t="s">
        <v>280</v>
      </c>
    </row>
    <row r="10" spans="1:8" ht="18" x14ac:dyDescent="0.25">
      <c r="A10" s="57" t="s">
        <v>234</v>
      </c>
      <c r="B10" s="57" t="s">
        <v>224</v>
      </c>
      <c r="C10" s="57" t="s">
        <v>235</v>
      </c>
      <c r="D10" s="59" t="s">
        <v>202</v>
      </c>
      <c r="E10" s="57">
        <v>2</v>
      </c>
      <c r="F10" s="58" t="s">
        <v>227</v>
      </c>
      <c r="G10" s="59" t="s">
        <v>32</v>
      </c>
      <c r="H10" s="3" t="s">
        <v>281</v>
      </c>
    </row>
    <row r="11" spans="1:8" ht="52" x14ac:dyDescent="0.25">
      <c r="A11" s="57" t="s">
        <v>165</v>
      </c>
      <c r="B11" s="57" t="s">
        <v>236</v>
      </c>
      <c r="C11" s="57" t="s">
        <v>237</v>
      </c>
      <c r="D11" s="57" t="s">
        <v>201</v>
      </c>
      <c r="E11" s="57">
        <v>3</v>
      </c>
      <c r="F11" s="58" t="s">
        <v>238</v>
      </c>
      <c r="G11" s="60" t="s">
        <v>32</v>
      </c>
      <c r="H11" s="54" t="s">
        <v>279</v>
      </c>
    </row>
    <row r="12" spans="1:8" ht="18" x14ac:dyDescent="0.25">
      <c r="A12" s="57" t="s">
        <v>143</v>
      </c>
      <c r="B12" s="57" t="s">
        <v>239</v>
      </c>
      <c r="C12" s="57" t="s">
        <v>240</v>
      </c>
      <c r="D12" s="57" t="s">
        <v>202</v>
      </c>
      <c r="E12" s="57">
        <v>4</v>
      </c>
      <c r="F12" s="58" t="s">
        <v>241</v>
      </c>
      <c r="G12" s="59" t="s">
        <v>32</v>
      </c>
      <c r="H12" s="51" t="s">
        <v>32</v>
      </c>
    </row>
    <row r="13" spans="1:8" ht="18" x14ac:dyDescent="0.25">
      <c r="A13" s="57" t="s">
        <v>243</v>
      </c>
      <c r="B13" s="57" t="s">
        <v>242</v>
      </c>
      <c r="C13" s="57" t="s">
        <v>244</v>
      </c>
      <c r="D13" s="57" t="s">
        <v>202</v>
      </c>
      <c r="E13" s="57">
        <v>2</v>
      </c>
      <c r="F13" s="58" t="s">
        <v>245</v>
      </c>
      <c r="G13" s="59" t="s">
        <v>32</v>
      </c>
      <c r="H13" s="51" t="s">
        <v>256</v>
      </c>
    </row>
    <row r="14" spans="1:8" ht="18" x14ac:dyDescent="0.25">
      <c r="A14" s="57" t="s">
        <v>247</v>
      </c>
      <c r="B14" s="57" t="s">
        <v>246</v>
      </c>
      <c r="C14" s="57" t="s">
        <v>248</v>
      </c>
      <c r="D14" s="57" t="s">
        <v>202</v>
      </c>
      <c r="E14" s="57">
        <v>2</v>
      </c>
      <c r="F14" s="58" t="s">
        <v>249</v>
      </c>
      <c r="G14" s="59" t="s">
        <v>32</v>
      </c>
      <c r="H14" s="51" t="s">
        <v>257</v>
      </c>
    </row>
    <row r="15" spans="1:8" ht="18" x14ac:dyDescent="0.25">
      <c r="A15" s="57" t="s">
        <v>250</v>
      </c>
      <c r="B15" s="57" t="s">
        <v>246</v>
      </c>
      <c r="C15" s="57" t="s">
        <v>251</v>
      </c>
      <c r="D15" s="57" t="s">
        <v>201</v>
      </c>
      <c r="E15" s="57">
        <v>5</v>
      </c>
      <c r="F15" s="58" t="s">
        <v>249</v>
      </c>
      <c r="G15" s="60" t="s">
        <v>32</v>
      </c>
      <c r="H15" s="51" t="s">
        <v>32</v>
      </c>
    </row>
    <row r="16" spans="1:8" ht="18" x14ac:dyDescent="0.25">
      <c r="A16" s="57" t="s">
        <v>252</v>
      </c>
      <c r="B16" s="57" t="s">
        <v>246</v>
      </c>
      <c r="C16" s="57" t="s">
        <v>253</v>
      </c>
      <c r="D16" s="57" t="s">
        <v>202</v>
      </c>
      <c r="E16" s="57">
        <v>5</v>
      </c>
      <c r="F16" s="58" t="s">
        <v>249</v>
      </c>
      <c r="G16" s="59" t="s">
        <v>32</v>
      </c>
      <c r="H16" s="51" t="s">
        <v>257</v>
      </c>
    </row>
  </sheetData>
  <hyperlinks>
    <hyperlink ref="F2" r:id="rId1" display="https://ejsl.ee/sites/default/files/2023-08/RESULTS.pdf" xr:uid="{964D17F8-A597-DC4C-8C30-6C3F8AE62898}"/>
    <hyperlink ref="F3" r:id="rId2" location="current" display="https://goodlift.info/onecompetition.php?lid=15931&amp;cid=1030 - current" xr:uid="{B090C3DA-ACDB-8A49-9DA7-44D2589DC48C}"/>
    <hyperlink ref="F4" r:id="rId3" location="current" display="https://goodlift.info/onecompetition.php?lid=15931&amp;cid=1059 - current" xr:uid="{CBA535C7-89FB-2D47-B575-98F8BD02B09F}"/>
    <hyperlink ref="F5" r:id="rId4" display="https://www.freeflightnews.org.uk/champs/ch22/EC22CH.HTM" xr:uid="{F5BF8361-12F6-6746-A287-4852B0CCA620}"/>
    <hyperlink ref="F6" r:id="rId5" display="https://www.freeflightnews.org.uk/champs/ch23/WC23CH.HTM" xr:uid="{DE6F0899-4E31-C441-9BA7-0DD0CCF52D7C}"/>
    <hyperlink ref="F7" r:id="rId6" display="https://www.freeflightnews.org.uk/wcup/WC23/WCP23F1AJ.HTM" xr:uid="{E60911FD-CFAA-B24B-A0D3-287CDAB2B20B}"/>
    <hyperlink ref="F8" r:id="rId7" display="https://fai.org/sites/default/files/article/document/official-2024_wcup_ranking_f2d-corr.pdf" xr:uid="{636F9872-C244-084D-8394-831FB995CA8D}"/>
    <hyperlink ref="F9" r:id="rId8" display="https://fai.org/sites/default/files/article/document/official-2024_wcup_ranking_f2d-corr.pdf" xr:uid="{61AF0611-57AE-ED45-A11A-5570B997C925}"/>
    <hyperlink ref="F10" r:id="rId9" display="https://www.freeflightnews.org.uk/champs/ch25/JEC25CH.HTM" xr:uid="{1EC126B1-9E98-D649-9A64-A01753E60D7F}"/>
    <hyperlink ref="F11" r:id="rId10" display="https://events.taekwondo-itf.com/taekwondo/results.php?OverallResults_page=-1" xr:uid="{B5EAAB8F-EDA3-CF4A-B1CF-D8D08BEF8B06}"/>
    <hyperlink ref="F12" r:id="rId11" display="https://www.worlddancesport.org/Competitions/Ranking/European-Championship-Chisinau-Youth-Ten-Dance-63081" xr:uid="{32E66510-5922-6844-B1B9-B936AC1E46F8}"/>
    <hyperlink ref="F13" r:id="rId12" display="https://msport.ee/2025/07/06/lucas-leok-tuli-motokrossi-juuniorite-maailmameistrivoistlustel-hobemedalile/" xr:uid="{793A32AE-FA03-104C-93EA-3ED5F7CB00E1}"/>
    <hyperlink ref="F14" r:id="rId13" display="https://www.ifmalive.com/divisions/126716" xr:uid="{05CF8CD7-1402-2642-B8C2-71623395BB2F}"/>
    <hyperlink ref="F15" r:id="rId14" display="https://www.ifmalive.com/divisions/139294" xr:uid="{0358B8E1-333A-1246-8730-26C320A7F5D8}"/>
    <hyperlink ref="F16" r:id="rId15" display="https://www.ifmalive.com/divisions/146756" xr:uid="{CE63AF85-265F-E844-B2FC-C409FDBA31B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tegevustoetus_2026</vt:lpstr>
      <vt:lpstr>EL_projektid</vt:lpstr>
      <vt:lpstr>lisatulemused_OM</vt:lpstr>
      <vt:lpstr>lisatulemused_MOM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Marit Jukk</cp:lastModifiedBy>
  <dcterms:created xsi:type="dcterms:W3CDTF">2025-12-05T14:36:09Z</dcterms:created>
  <dcterms:modified xsi:type="dcterms:W3CDTF">2025-12-22T10:21:54Z</dcterms:modified>
</cp:coreProperties>
</file>