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asutaja\Documents\Dokumendid\Laskmine 2024\ÜGSK 2024\"/>
    </mc:Choice>
  </mc:AlternateContent>
  <bookViews>
    <workbookView xWindow="0" yWindow="0" windowWidth="23040" windowHeight="8808" tabRatio="935" activeTab="3"/>
  </bookViews>
  <sheets>
    <sheet name="Naised püss " sheetId="10" r:id="rId1"/>
    <sheet name="Mehed püss " sheetId="1" r:id="rId2"/>
    <sheet name="Naised püstol" sheetId="12" r:id="rId3"/>
    <sheet name="Mehed püstol " sheetId="11" r:id="rId4"/>
    <sheet name="20 l toelt" sheetId="19" r:id="rId5"/>
    <sheet name="Kohtunikud ja toetajad" sheetId="18" r:id="rId6"/>
  </sheets>
  <definedNames>
    <definedName name="_xlnm._FilterDatabase" localSheetId="4" hidden="1">'20 l toelt'!$B$15:$H$42</definedName>
    <definedName name="okjb" localSheetId="1">'Mehed püss '!$A$1:$J$23</definedName>
    <definedName name="okjb" localSheetId="3">'Mehed püstol '!$A$1:$J$18</definedName>
    <definedName name="_xlnm.Print_Area" localSheetId="1">'Mehed püss '!$A$1:$K$30</definedName>
    <definedName name="_xlnm.Print_Area" localSheetId="3">'Mehed püstol '!$A$1:$K$28</definedName>
    <definedName name="_xlnm.Print_Area" localSheetId="0">'Naised püss '!$A$1:$K$42</definedName>
    <definedName name="_xlnm.Print_Area" localSheetId="2">'Naised püstol'!$A$1:$K$25</definedName>
    <definedName name="wertklöä" localSheetId="1">'Mehed püss '!$A$1:$J$25</definedName>
    <definedName name="wertklöä" localSheetId="3">'Mehed püstol 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9" l="1"/>
  <c r="G9" i="19" l="1"/>
  <c r="I26" i="11"/>
  <c r="J26" i="11" s="1"/>
  <c r="I27" i="11"/>
  <c r="J27" i="11"/>
  <c r="I28" i="11"/>
  <c r="J28" i="11"/>
  <c r="I29" i="11"/>
  <c r="J29" i="11"/>
  <c r="I30" i="11"/>
  <c r="J30" i="11"/>
  <c r="I31" i="11"/>
  <c r="J31" i="11"/>
  <c r="I32" i="11"/>
  <c r="J32" i="11" s="1"/>
  <c r="I33" i="11"/>
  <c r="J33" i="11" s="1"/>
  <c r="I34" i="11"/>
  <c r="J34" i="11"/>
  <c r="I35" i="11"/>
  <c r="J35" i="11"/>
  <c r="I36" i="11"/>
  <c r="J36" i="11"/>
  <c r="I25" i="11"/>
  <c r="J25" i="11" s="1"/>
  <c r="K13" i="11"/>
  <c r="L13" i="11" s="1"/>
  <c r="G26" i="19"/>
  <c r="G28" i="19"/>
  <c r="I32" i="12"/>
  <c r="J32" i="12" s="1"/>
  <c r="K17" i="1"/>
  <c r="L17" i="1" s="1"/>
  <c r="K9" i="10"/>
  <c r="L9" i="10" s="1"/>
  <c r="K10" i="10"/>
  <c r="L10" i="10" s="1"/>
  <c r="K10" i="12"/>
  <c r="L10" i="12" s="1"/>
  <c r="I33" i="12"/>
  <c r="J33" i="12" s="1"/>
  <c r="I31" i="12"/>
  <c r="J31" i="12" s="1"/>
  <c r="I27" i="12"/>
  <c r="J27" i="12" s="1"/>
  <c r="I34" i="12"/>
  <c r="J34" i="12" s="1"/>
  <c r="G20" i="19"/>
  <c r="G18" i="19"/>
  <c r="G24" i="19"/>
  <c r="I28" i="1"/>
  <c r="J28" i="1" s="1"/>
  <c r="I30" i="1"/>
  <c r="J30" i="1" s="1"/>
  <c r="I24" i="10"/>
  <c r="J24" i="10" s="1"/>
  <c r="K11" i="12"/>
  <c r="L11" i="12" s="1"/>
  <c r="K9" i="12"/>
  <c r="L9" i="12" s="1"/>
  <c r="K12" i="12"/>
  <c r="L12" i="12" s="1"/>
  <c r="K17" i="12"/>
  <c r="L17" i="12" s="1"/>
  <c r="K15" i="12"/>
  <c r="L15" i="12" s="1"/>
  <c r="K16" i="12"/>
  <c r="L16" i="12" s="1"/>
  <c r="K13" i="12"/>
  <c r="L13" i="12" s="1"/>
  <c r="K14" i="12"/>
  <c r="L14" i="12" s="1"/>
  <c r="K14" i="11"/>
  <c r="L14" i="11" s="1"/>
  <c r="K9" i="11"/>
  <c r="L9" i="11" s="1"/>
  <c r="K15" i="11"/>
  <c r="L15" i="11" s="1"/>
  <c r="K12" i="11"/>
  <c r="L12" i="11" s="1"/>
  <c r="K16" i="11"/>
  <c r="L16" i="11" s="1"/>
  <c r="K17" i="11"/>
  <c r="L17" i="11" s="1"/>
  <c r="K11" i="11"/>
  <c r="L11" i="11" s="1"/>
  <c r="K18" i="11"/>
  <c r="L18" i="11" s="1"/>
  <c r="G21" i="19"/>
  <c r="K15" i="1"/>
  <c r="L15" i="1" s="1"/>
  <c r="L22" i="1"/>
  <c r="K14" i="10"/>
  <c r="L14" i="10" s="1"/>
  <c r="K13" i="10"/>
  <c r="L13" i="10" s="1"/>
  <c r="K10" i="11"/>
  <c r="L10" i="11" s="1"/>
  <c r="I22" i="10"/>
  <c r="J22" i="10" s="1"/>
  <c r="I29" i="1"/>
  <c r="J29" i="1" s="1"/>
  <c r="I30" i="12"/>
  <c r="I21" i="10"/>
  <c r="G17" i="19"/>
  <c r="G19" i="19"/>
  <c r="G16" i="19"/>
  <c r="G25" i="19"/>
  <c r="G23" i="19" l="1"/>
  <c r="I26" i="12"/>
  <c r="J26" i="12" s="1"/>
  <c r="J30" i="12"/>
  <c r="I28" i="12"/>
  <c r="J28" i="12" s="1"/>
  <c r="I29" i="12"/>
  <c r="J29" i="12" s="1"/>
  <c r="L21" i="12"/>
  <c r="J21" i="10"/>
  <c r="I23" i="10"/>
  <c r="J23" i="10" s="1"/>
  <c r="I25" i="10"/>
  <c r="J25" i="10" s="1"/>
  <c r="I27" i="1"/>
  <c r="J27" i="1" s="1"/>
  <c r="I25" i="1"/>
  <c r="J25" i="1" s="1"/>
  <c r="K9" i="1" l="1"/>
  <c r="L9" i="1" s="1"/>
  <c r="K14" i="1" l="1"/>
  <c r="L14" i="1" s="1"/>
  <c r="I25" i="12"/>
  <c r="J25" i="12" s="1"/>
  <c r="K16" i="1"/>
  <c r="L16" i="1" s="1"/>
  <c r="K13" i="1"/>
  <c r="L13" i="1" s="1"/>
  <c r="G27" i="19" l="1"/>
  <c r="K10" i="1"/>
  <c r="L10" i="1" s="1"/>
  <c r="K18" i="1"/>
  <c r="L18" i="1" s="1"/>
  <c r="K11" i="1"/>
  <c r="L11" i="1" s="1"/>
  <c r="K12" i="1"/>
  <c r="L12" i="1" s="1"/>
  <c r="I26" i="1"/>
  <c r="J26" i="1" s="1"/>
  <c r="K12" i="10"/>
  <c r="L12" i="10" s="1"/>
  <c r="K11" i="10"/>
  <c r="L11" i="10" s="1"/>
</calcChain>
</file>

<file path=xl/sharedStrings.xml><?xml version="1.0" encoding="utf-8"?>
<sst xmlns="http://schemas.openxmlformats.org/spreadsheetml/2006/main" count="353" uniqueCount="111">
  <si>
    <t>ÕHKRELVADEST LASKMISES</t>
  </si>
  <si>
    <t>Koht</t>
  </si>
  <si>
    <t>Nimi</t>
  </si>
  <si>
    <t>Sünd.</t>
  </si>
  <si>
    <t>Klubi</t>
  </si>
  <si>
    <t>Seeriad</t>
  </si>
  <si>
    <t>Kokku</t>
  </si>
  <si>
    <t>Klass</t>
  </si>
  <si>
    <t>I</t>
  </si>
  <si>
    <t>II</t>
  </si>
  <si>
    <t>III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</si>
  <si>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</si>
  <si>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</si>
  <si>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</si>
  <si>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</si>
  <si>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</si>
  <si>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</si>
  <si>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</si>
  <si>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</si>
  <si>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</si>
  <si>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Tulejoonekohtunikud:</t>
  </si>
  <si>
    <t>Marko Aigro</t>
  </si>
  <si>
    <t>Lauri Lopp</t>
  </si>
  <si>
    <t>Protokollid:</t>
  </si>
  <si>
    <t>Võistluse toetajad:</t>
  </si>
  <si>
    <r>
      <t xml:space="preserve">Õhupüss 40 l   </t>
    </r>
    <r>
      <rPr>
        <b/>
        <sz val="12"/>
        <color indexed="10"/>
        <rFont val="Times New Roman"/>
        <family val="1"/>
        <charset val="186"/>
      </rPr>
      <t>Tüdrukud</t>
    </r>
  </si>
  <si>
    <r>
      <t xml:space="preserve">Õhupüss 40 l   </t>
    </r>
    <r>
      <rPr>
        <b/>
        <sz val="12"/>
        <color rgb="FF0070C0"/>
        <rFont val="Times New Roman"/>
        <family val="1"/>
        <charset val="186"/>
      </rPr>
      <t>Poisid</t>
    </r>
  </si>
  <si>
    <r>
      <t xml:space="preserve">Õhupüstol 40 l   </t>
    </r>
    <r>
      <rPr>
        <b/>
        <sz val="12"/>
        <color indexed="10"/>
        <rFont val="Times New Roman"/>
        <family val="1"/>
        <charset val="186"/>
      </rPr>
      <t>Tüdrukud</t>
    </r>
  </si>
  <si>
    <r>
      <t xml:space="preserve">Õhupüstol 40 l   </t>
    </r>
    <r>
      <rPr>
        <b/>
        <sz val="12"/>
        <color rgb="FF0070C0"/>
        <rFont val="Times New Roman"/>
        <family val="1"/>
        <charset val="186"/>
      </rPr>
      <t>Poisid</t>
    </r>
  </si>
  <si>
    <r>
      <t xml:space="preserve">Õhupüss 60 l   </t>
    </r>
    <r>
      <rPr>
        <b/>
        <sz val="12"/>
        <color indexed="10"/>
        <rFont val="Times New Roman"/>
        <family val="1"/>
        <charset val="186"/>
      </rPr>
      <t>Naised</t>
    </r>
  </si>
  <si>
    <r>
      <t xml:space="preserve">Õhupüss 60 l   </t>
    </r>
    <r>
      <rPr>
        <b/>
        <sz val="12"/>
        <color rgb="FF0070C0"/>
        <rFont val="Times New Roman"/>
        <family val="1"/>
        <charset val="186"/>
      </rPr>
      <t>Mehed</t>
    </r>
  </si>
  <si>
    <r>
      <t xml:space="preserve">Õhupüstol 60 l   </t>
    </r>
    <r>
      <rPr>
        <b/>
        <sz val="12"/>
        <color indexed="10"/>
        <rFont val="Times New Roman"/>
        <family val="1"/>
        <charset val="186"/>
      </rPr>
      <t>Naised</t>
    </r>
  </si>
  <si>
    <r>
      <t xml:space="preserve">Õhupüstol 60 l   </t>
    </r>
    <r>
      <rPr>
        <b/>
        <sz val="12"/>
        <color rgb="FF0070C0"/>
        <rFont val="Times New Roman"/>
        <family val="1"/>
        <charset val="186"/>
      </rPr>
      <t>Mehed</t>
    </r>
  </si>
  <si>
    <t>Ülenurme</t>
  </si>
  <si>
    <t>Gerli Nuuter</t>
  </si>
  <si>
    <t>Marion Andra Väinänen</t>
  </si>
  <si>
    <t>Ragnar Puio</t>
  </si>
  <si>
    <t>KL MäLK</t>
  </si>
  <si>
    <t>Hanna Marie Salu</t>
  </si>
  <si>
    <t>Tamme Laskur</t>
  </si>
  <si>
    <t>Erik Salu</t>
  </si>
  <si>
    <t>Marten Kivisalu</t>
  </si>
  <si>
    <t>Kaire Taar</t>
  </si>
  <si>
    <t>Maia Bunder</t>
  </si>
  <si>
    <t>Kairi-Liis Roonurm</t>
  </si>
  <si>
    <t>Taivo Kruuspan</t>
  </si>
  <si>
    <t>Kahrut Märss</t>
  </si>
  <si>
    <t>Kahru Männik</t>
  </si>
  <si>
    <t>Karel Udras</t>
  </si>
  <si>
    <t>Toomas Aro</t>
  </si>
  <si>
    <t>Silver Dubkovski</t>
  </si>
  <si>
    <t>Arvestuse kohtunikud:</t>
  </si>
  <si>
    <t>Katrin Mirtel Tutt</t>
  </si>
  <si>
    <t>Taavi Kangur</t>
  </si>
  <si>
    <t>Kadri Kirschenberg</t>
  </si>
  <si>
    <t>Kimm-Patrick Põkk</t>
  </si>
  <si>
    <t>Mirell Väljak</t>
  </si>
  <si>
    <t>Elva LSK</t>
  </si>
  <si>
    <t>Silver Virolainen</t>
  </si>
  <si>
    <t>Mirtel Virolainen</t>
  </si>
  <si>
    <t>Gregor Kruuse</t>
  </si>
  <si>
    <t>Krista Kiisk</t>
  </si>
  <si>
    <t>Kristiina Hurt</t>
  </si>
  <si>
    <t>Kristina Mölder</t>
  </si>
  <si>
    <t>Raneli Brovin</t>
  </si>
  <si>
    <t>Marta Mia Mändma</t>
  </si>
  <si>
    <t>Levon Lehtsalu</t>
  </si>
  <si>
    <t>Greete Kõnnussaar</t>
  </si>
  <si>
    <t>Reijo Virolainen</t>
  </si>
  <si>
    <t>SK Haapsalu</t>
  </si>
  <si>
    <t>Andreas Maspanov</t>
  </si>
  <si>
    <t>Lisell Väljak</t>
  </si>
  <si>
    <t>Karolin Mäe</t>
  </si>
  <si>
    <t>Kaspar Tühis</t>
  </si>
  <si>
    <t>Robin Kahre</t>
  </si>
  <si>
    <t>Hendrik Dubkovski</t>
  </si>
  <si>
    <t>Maria Jürgenson</t>
  </si>
  <si>
    <t>Vello Karja</t>
  </si>
  <si>
    <t>Silver Mäe</t>
  </si>
  <si>
    <t>Indrek Ilsen</t>
  </si>
  <si>
    <t>Liivi Erm</t>
  </si>
  <si>
    <t>Manfred Kukk</t>
  </si>
  <si>
    <t>Kaspar Viiron</t>
  </si>
  <si>
    <t>Rauno Lopp</t>
  </si>
  <si>
    <t>Mirko Aigro</t>
  </si>
  <si>
    <t>Viljandi LK</t>
  </si>
  <si>
    <t>13.</t>
  </si>
  <si>
    <t>Aivo Roonurm</t>
  </si>
  <si>
    <t>Õhupüss 20 l toelt  kuni 10-aastased</t>
  </si>
  <si>
    <t>Õhupüss 20 l toelt  kuni 14-aastased</t>
  </si>
  <si>
    <t>Susanna Sule</t>
  </si>
  <si>
    <t>Margus Palolill</t>
  </si>
  <si>
    <t>Kaiu LK</t>
  </si>
  <si>
    <t>Põlva LSK</t>
  </si>
  <si>
    <t>05.-07.01.2024, Ülenurme</t>
  </si>
  <si>
    <t>Ülenurme Gümnaasiumi Spordiklubi lahtised meistrivõistlused</t>
  </si>
  <si>
    <t>Piret Põltsama</t>
  </si>
  <si>
    <t>Sirli Likk</t>
  </si>
  <si>
    <t>Lagle Nõu</t>
  </si>
  <si>
    <t>Anni Käärst</t>
  </si>
  <si>
    <t>Nathalie Lessing</t>
  </si>
  <si>
    <t>Marleen Riisaar</t>
  </si>
  <si>
    <t>Kristofer-Jaago Kivari</t>
  </si>
  <si>
    <t>Toomas Ojala</t>
  </si>
  <si>
    <t>Heleriin Eensoo</t>
  </si>
  <si>
    <t>Aleksandr Voronin</t>
  </si>
  <si>
    <t>Valga LK</t>
  </si>
  <si>
    <t>Ragnar Juurik</t>
  </si>
  <si>
    <t>Elsa Mägi</t>
  </si>
  <si>
    <t>SK EstaSport</t>
  </si>
  <si>
    <t>Toetajad:   OÜ Masinateenus, Kambja vallavalitsus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</si>
</sst>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-;\-* #,##0.00_-;_-* &quot;-&quot;??_-;_-@_-"/>
  </numFmts>
  <fonts count="29">
    <font>
      <sz val="10"/>
      <name val="Arial"/>
    </font>
    <font>
      <b/>
      <sz val="14"/>
      <name val="Times New Roman Baltic"/>
      <family val="1"/>
      <charset val="186"/>
    </font>
    <font>
      <sz val="12"/>
      <name val="Times New Roman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0"/>
      <color indexed="0"/>
      <name val="Verdana"/>
      <family val="2"/>
      <charset val="186"/>
    </font>
    <font>
      <b/>
      <i/>
      <sz val="10"/>
      <name val="Times New Roman Baltic"/>
      <family val="1"/>
      <charset val="186"/>
    </font>
    <font>
      <sz val="10"/>
      <color indexed="8"/>
      <name val="Verdana"/>
      <family val="2"/>
      <charset val="1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theme="3"/>
      <name val="Calibri Light"/>
      <family val="2"/>
      <charset val="186"/>
      <scheme val="major"/>
    </font>
    <font>
      <sz val="12"/>
      <name val="Times New Roman"/>
      <family val="1"/>
    </font>
    <font>
      <sz val="10"/>
      <color indexed="0"/>
      <name val="Verdana"/>
      <family val="2"/>
    </font>
    <font>
      <b/>
      <sz val="12"/>
      <name val="Times New Roman"/>
      <family val="1"/>
    </font>
    <font>
      <b/>
      <sz val="10"/>
      <name val="Times New Roman Baltic"/>
      <family val="1"/>
      <charset val="186"/>
    </font>
    <font>
      <b/>
      <sz val="16"/>
      <name val="Times New Roman Baltic"/>
      <family val="1"/>
      <charset val="186"/>
    </font>
    <font>
      <b/>
      <sz val="12"/>
      <color rgb="FF0070C0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 Baltic"/>
      <family val="1"/>
      <charset val="186"/>
    </font>
    <font>
      <sz val="12"/>
      <name val="Times New Roman Baltic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2" applyNumberFormat="0" applyFont="0" applyAlignment="0" applyProtection="0"/>
    <xf numFmtId="0" fontId="14" fillId="0" borderId="0"/>
    <xf numFmtId="0" fontId="11" fillId="0" borderId="0"/>
    <xf numFmtId="0" fontId="13" fillId="0" borderId="0"/>
    <xf numFmtId="0" fontId="8" fillId="0" borderId="0"/>
    <xf numFmtId="0" fontId="16" fillId="0" borderId="0" applyNumberFormat="0" applyFill="0" applyBorder="0" applyAlignment="0" applyProtection="0"/>
    <xf numFmtId="0" fontId="11" fillId="0" borderId="0"/>
    <xf numFmtId="0" fontId="8" fillId="0" borderId="1"/>
    <xf numFmtId="0" fontId="18" fillId="0" borderId="0"/>
    <xf numFmtId="0" fontId="14" fillId="0" borderId="0"/>
    <xf numFmtId="165" fontId="14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0" fontId="12" fillId="0" borderId="0" xfId="0" applyFont="1"/>
    <xf numFmtId="0" fontId="1" fillId="0" borderId="0" xfId="0" applyFont="1"/>
    <xf numFmtId="0" fontId="18" fillId="0" borderId="0" xfId="17"/>
    <xf numFmtId="0" fontId="2" fillId="0" borderId="0" xfId="17" applyFont="1"/>
    <xf numFmtId="0" fontId="10" fillId="0" borderId="0" xfId="17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3" fillId="0" borderId="0" xfId="0" applyFont="1"/>
    <xf numFmtId="4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0" fontId="23" fillId="0" borderId="0" xfId="0" applyFont="1" applyAlignment="1">
      <alignment vertical="top"/>
    </xf>
    <xf numFmtId="0" fontId="27" fillId="0" borderId="0" xfId="0" applyFont="1"/>
    <xf numFmtId="0" fontId="26" fillId="0" borderId="0" xfId="0" applyFont="1"/>
    <xf numFmtId="49" fontId="4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9" fillId="0" borderId="0" xfId="0" applyFont="1"/>
    <xf numFmtId="0" fontId="17" fillId="0" borderId="0" xfId="0" applyFont="1"/>
    <xf numFmtId="0" fontId="28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0" fontId="21" fillId="0" borderId="0" xfId="0" applyFont="1" applyAlignment="1">
      <alignment wrapText="1"/>
    </xf>
    <xf numFmtId="0" fontId="20" fillId="0" borderId="0" xfId="0" applyFont="1"/>
    <xf numFmtId="0" fontId="10" fillId="0" borderId="0" xfId="0" applyFont="1"/>
    <xf numFmtId="0" fontId="19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/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/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17" applyFont="1" applyAlignment="1">
      <alignment horizontal="center"/>
    </xf>
    <xf numFmtId="0" fontId="25" fillId="0" borderId="0" xfId="17" applyFont="1" applyAlignment="1">
      <alignment horizontal="center"/>
    </xf>
    <xf numFmtId="0" fontId="17" fillId="0" borderId="0" xfId="17" applyFont="1"/>
    <xf numFmtId="0" fontId="12" fillId="0" borderId="0" xfId="0" applyFont="1" applyAlignment="1">
      <alignment horizontal="center"/>
    </xf>
  </cellXfs>
  <cellStyles count="20">
    <cellStyle name="20% – rõhk1 2" xfId="1"/>
    <cellStyle name="20% – rõhk2 2" xfId="2"/>
    <cellStyle name="20% – rõhk3 2" xfId="3"/>
    <cellStyle name="20% – rõhk4 2" xfId="4"/>
    <cellStyle name="40% – rõhk3 2" xfId="5"/>
    <cellStyle name="60% – rõhk3 2" xfId="6"/>
    <cellStyle name="60% – rõhk4 2" xfId="7"/>
    <cellStyle name="60% – rõhk6 2" xfId="8"/>
    <cellStyle name="Comma 2" xfId="19"/>
    <cellStyle name="Märkus 2" xfId="9"/>
    <cellStyle name="Normaallaad" xfId="0" builtinId="0"/>
    <cellStyle name="Normaallaad 2" xfId="10"/>
    <cellStyle name="Normaallaad 3" xfId="11"/>
    <cellStyle name="Normaallaad 4" xfId="12"/>
    <cellStyle name="Normaallaad 5" xfId="17"/>
    <cellStyle name="Normal 2" xfId="18"/>
    <cellStyle name="Normal 3 2" xfId="13"/>
    <cellStyle name="Pealkiri 5" xfId="14"/>
    <cellStyle name="Обычный 2" xfId="15"/>
    <cellStyle name="Обычный_Лист1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209176</xdr:colOff>
      <xdr:row>21</xdr:row>
      <xdr:rowOff>178049</xdr:rowOff>
    </xdr:from>
    <xdr:ext cx="2546350" cy="912657"/>
    <xdr:pic>
      <xdr:nvPicPr>
        <xdr:cNvPr id="2" name="Picture 7" descr="tiitlita">
          <a:extLst>
            <a:ext uri="{FF2B5EF4-FFF2-40B4-BE49-F238E27FC236}">
              <a16:creationId xmlns:a16="http://schemas.microsoft.com/office/drawing/2014/main" xmlns="" id="{60B60361-5AAE-47E6-9C87-9EE8D3F9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76" y="4443755"/>
          <a:ext cx="2546350" cy="91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149413</xdr:colOff>
      <xdr:row>20</xdr:row>
      <xdr:rowOff>52294</xdr:rowOff>
    </xdr:from>
    <xdr:to>
      <xdr:col>5</xdr:col>
      <xdr:colOff>73650</xdr:colOff>
      <xdr:row>29</xdr:row>
      <xdr:rowOff>73959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97FA76B-E781-8F59-6970-87453B57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6295" y="4123765"/>
          <a:ext cx="1762002" cy="1732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laskur.ee/et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4" zoomScale="89" zoomScaleNormal="85" workbookViewId="0">
      <selection activeCell="I11" sqref="I11"/>
    </sheetView>
  </sheetViews>
  <sheetFormatPr defaultColWidth="9.109375" defaultRowHeight="15.6"/>
  <cols>
    <col min="1" max="1" width="5.5546875" style="2" customWidth="1"/>
    <col min="2" max="2" width="24.5546875" style="1" bestFit="1" customWidth="1"/>
    <col min="3" max="3" width="14.33203125" style="1" customWidth="1"/>
    <col min="4" max="4" width="12.5546875" style="2" bestFit="1" customWidth="1"/>
    <col min="5" max="5" width="11" style="1" customWidth="1"/>
    <col min="6" max="6" width="6.21875" style="2" bestFit="1" customWidth="1"/>
    <col min="7" max="7" width="8.109375" style="2" bestFit="1" customWidth="1"/>
    <col min="8" max="8" width="6.21875" style="2" bestFit="1" customWidth="1"/>
    <col min="9" max="9" width="8.109375" style="2" bestFit="1" customWidth="1"/>
    <col min="10" max="10" width="7.109375" style="2" bestFit="1" customWidth="1"/>
    <col min="11" max="11" width="8.109375" style="1" bestFit="1" customWidth="1"/>
    <col min="12" max="16384" width="9.109375" style="1"/>
  </cols>
  <sheetData>
    <row r="1" spans="1:13" ht="19.95" customHeight="1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27"/>
    </row>
    <row r="2" spans="1:13" ht="18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27"/>
    </row>
    <row r="3" spans="1:13" ht="13.5" customHeight="1">
      <c r="A3" s="46" t="s">
        <v>94</v>
      </c>
      <c r="B3" s="46"/>
      <c r="C3" s="46"/>
      <c r="D3" s="46"/>
      <c r="E3" s="46"/>
      <c r="F3" s="46"/>
      <c r="G3" s="46"/>
      <c r="H3" s="46"/>
      <c r="I3" s="46"/>
      <c r="J3" s="46"/>
      <c r="K3" s="27"/>
    </row>
    <row r="4" spans="1:13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27"/>
    </row>
    <row r="5" spans="1:13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27"/>
    </row>
    <row r="6" spans="1:13" ht="13.5" customHeight="1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48"/>
    </row>
    <row r="7" spans="1:13" ht="13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3" ht="13.5" customHeight="1">
      <c r="A8" s="7" t="s">
        <v>1</v>
      </c>
      <c r="B8" s="7" t="s">
        <v>2</v>
      </c>
      <c r="C8" s="7" t="s">
        <v>3</v>
      </c>
      <c r="D8" s="8" t="s">
        <v>4</v>
      </c>
      <c r="E8" s="47" t="s">
        <v>5</v>
      </c>
      <c r="F8" s="47"/>
      <c r="G8" s="47"/>
      <c r="H8" s="47"/>
      <c r="I8" s="47"/>
      <c r="J8" s="47"/>
      <c r="K8" s="7" t="s">
        <v>6</v>
      </c>
      <c r="L8" s="7" t="s">
        <v>7</v>
      </c>
    </row>
    <row r="9" spans="1:13">
      <c r="A9" s="38" t="s">
        <v>8</v>
      </c>
      <c r="B9" s="31" t="s">
        <v>100</v>
      </c>
      <c r="C9" s="2">
        <v>2004</v>
      </c>
      <c r="D9" s="4" t="s">
        <v>57</v>
      </c>
      <c r="E9" s="17">
        <v>105</v>
      </c>
      <c r="F9" s="17">
        <v>103.1</v>
      </c>
      <c r="G9" s="17">
        <v>100.7</v>
      </c>
      <c r="H9" s="17">
        <v>103.1</v>
      </c>
      <c r="I9" s="17">
        <v>102.9</v>
      </c>
      <c r="J9" s="17">
        <v>103.1</v>
      </c>
      <c r="K9" s="34">
        <f t="shared" ref="K9:K14" si="0">SUM(E9:J9)</f>
        <v>617.9</v>
      </c>
      <c r="L9" s="2" t="str">
        <f t="shared" ref="L9:L14" si="1">IF(K9&gt;=621,"SM",IF(K9&gt;=606.5,"M",IF(K9&gt;=581.4,"I",IF(K9&gt;=557.9,"II",""))))</f>
        <v>M</v>
      </c>
      <c r="M9" s="9"/>
    </row>
    <row r="10" spans="1:13">
      <c r="A10" s="38" t="s">
        <v>9</v>
      </c>
      <c r="B10" s="31" t="s">
        <v>101</v>
      </c>
      <c r="C10" s="2">
        <v>2003</v>
      </c>
      <c r="D10" s="4" t="s">
        <v>57</v>
      </c>
      <c r="E10" s="17">
        <v>103</v>
      </c>
      <c r="F10" s="17">
        <v>100.5</v>
      </c>
      <c r="G10" s="17">
        <v>101.1</v>
      </c>
      <c r="H10" s="17">
        <v>102.9</v>
      </c>
      <c r="I10" s="17">
        <v>104.2</v>
      </c>
      <c r="J10" s="17">
        <v>102.2</v>
      </c>
      <c r="K10" s="34">
        <f t="shared" si="0"/>
        <v>613.9</v>
      </c>
      <c r="L10" s="2" t="str">
        <f t="shared" si="1"/>
        <v>M</v>
      </c>
      <c r="M10" s="9"/>
    </row>
    <row r="11" spans="1:13">
      <c r="A11" s="38" t="s">
        <v>10</v>
      </c>
      <c r="B11" s="31" t="s">
        <v>90</v>
      </c>
      <c r="C11" s="2">
        <v>2004</v>
      </c>
      <c r="D11" s="4" t="s">
        <v>92</v>
      </c>
      <c r="E11" s="17">
        <v>100.9</v>
      </c>
      <c r="F11" s="17">
        <v>101.8</v>
      </c>
      <c r="G11" s="17">
        <v>100.7</v>
      </c>
      <c r="H11" s="17">
        <v>102.1</v>
      </c>
      <c r="I11" s="17">
        <v>101.1</v>
      </c>
      <c r="J11" s="17">
        <v>101.7</v>
      </c>
      <c r="K11" s="34">
        <f t="shared" si="0"/>
        <v>608.30000000000007</v>
      </c>
      <c r="L11" s="2" t="str">
        <f t="shared" si="1"/>
        <v>M</v>
      </c>
      <c r="M11" s="9"/>
    </row>
    <row r="12" spans="1:13">
      <c r="A12" s="2" t="s">
        <v>11</v>
      </c>
      <c r="B12" s="1" t="s">
        <v>63</v>
      </c>
      <c r="C12" s="2">
        <v>2004</v>
      </c>
      <c r="D12" s="4" t="s">
        <v>57</v>
      </c>
      <c r="E12" s="17">
        <v>102.3</v>
      </c>
      <c r="F12" s="17">
        <v>100.9</v>
      </c>
      <c r="G12" s="17">
        <v>99.9</v>
      </c>
      <c r="H12" s="17">
        <v>100.5</v>
      </c>
      <c r="I12" s="17">
        <v>101.4</v>
      </c>
      <c r="J12" s="17">
        <v>100.9</v>
      </c>
      <c r="K12" s="34">
        <f t="shared" si="0"/>
        <v>605.9</v>
      </c>
      <c r="L12" s="2" t="str">
        <f t="shared" si="1"/>
        <v>I</v>
      </c>
      <c r="M12" s="9"/>
    </row>
    <row r="13" spans="1:13">
      <c r="A13" s="2" t="s">
        <v>12</v>
      </c>
      <c r="B13" s="1" t="s">
        <v>52</v>
      </c>
      <c r="C13" s="2">
        <v>2006</v>
      </c>
      <c r="D13" s="4" t="s">
        <v>92</v>
      </c>
      <c r="E13" s="17">
        <v>99.5</v>
      </c>
      <c r="F13" s="17">
        <v>98.9</v>
      </c>
      <c r="G13" s="17">
        <v>95.1</v>
      </c>
      <c r="H13" s="17">
        <v>97.5</v>
      </c>
      <c r="I13" s="17">
        <v>96.9</v>
      </c>
      <c r="J13" s="17">
        <v>96.2</v>
      </c>
      <c r="K13" s="34">
        <f t="shared" si="0"/>
        <v>584.1</v>
      </c>
      <c r="L13" s="2" t="str">
        <f t="shared" si="1"/>
        <v>I</v>
      </c>
      <c r="M13" s="9"/>
    </row>
    <row r="14" spans="1:13">
      <c r="A14" s="2" t="s">
        <v>13</v>
      </c>
      <c r="B14" s="1" t="s">
        <v>80</v>
      </c>
      <c r="C14" s="2">
        <v>1953</v>
      </c>
      <c r="D14" s="4" t="s">
        <v>92</v>
      </c>
      <c r="E14" s="17">
        <v>95.5</v>
      </c>
      <c r="F14" s="17">
        <v>94.9</v>
      </c>
      <c r="G14" s="17">
        <v>96.3</v>
      </c>
      <c r="H14" s="17">
        <v>96</v>
      </c>
      <c r="I14" s="17">
        <v>96.2</v>
      </c>
      <c r="J14" s="17">
        <v>96.9</v>
      </c>
      <c r="K14" s="34">
        <f t="shared" si="0"/>
        <v>575.79999999999995</v>
      </c>
      <c r="L14" s="2" t="str">
        <f t="shared" si="1"/>
        <v>II</v>
      </c>
      <c r="M14" s="9"/>
    </row>
    <row r="15" spans="1:13">
      <c r="K15" s="34"/>
      <c r="L15" s="2"/>
    </row>
    <row r="16" spans="1:13">
      <c r="K16" s="34"/>
      <c r="L16" s="2"/>
    </row>
    <row r="17" spans="1:12">
      <c r="K17" s="34"/>
      <c r="L17" s="2"/>
    </row>
    <row r="18" spans="1:12">
      <c r="A18" s="48" t="s">
        <v>25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2">
      <c r="A20" s="7" t="s">
        <v>1</v>
      </c>
      <c r="B20" s="7" t="s">
        <v>2</v>
      </c>
      <c r="C20" s="7" t="s">
        <v>3</v>
      </c>
      <c r="D20" s="8" t="s">
        <v>4</v>
      </c>
      <c r="E20" s="47" t="s">
        <v>5</v>
      </c>
      <c r="F20" s="47"/>
      <c r="G20" s="47"/>
      <c r="H20" s="47"/>
      <c r="I20" s="7" t="s">
        <v>6</v>
      </c>
      <c r="J20" s="7" t="s">
        <v>7</v>
      </c>
      <c r="K20" s="9"/>
    </row>
    <row r="21" spans="1:12">
      <c r="A21" s="6" t="s">
        <v>8</v>
      </c>
      <c r="B21" s="31" t="s">
        <v>62</v>
      </c>
      <c r="C21" s="2">
        <v>2009</v>
      </c>
      <c r="D21" s="9" t="s">
        <v>57</v>
      </c>
      <c r="E21" s="17">
        <v>101.3</v>
      </c>
      <c r="F21" s="17">
        <v>97.1</v>
      </c>
      <c r="G21" s="17">
        <v>95.5</v>
      </c>
      <c r="H21" s="17">
        <v>99.4</v>
      </c>
      <c r="I21" s="18">
        <f>SUM(E21:H21)</f>
        <v>393.29999999999995</v>
      </c>
      <c r="J21" s="19" t="str">
        <f>IF(I21&gt;=404.3,"M",IF(I21&gt;=387.6,"I",IF(I21&gt;=371.9,"II",IF(I21&gt;=345.7,"III",""))))</f>
        <v>I</v>
      </c>
      <c r="K21" s="26"/>
    </row>
    <row r="22" spans="1:12">
      <c r="A22" s="6" t="s">
        <v>9</v>
      </c>
      <c r="B22" s="31" t="s">
        <v>56</v>
      </c>
      <c r="C22" s="2">
        <v>2012</v>
      </c>
      <c r="D22" s="9" t="s">
        <v>57</v>
      </c>
      <c r="E22" s="17">
        <v>99.5</v>
      </c>
      <c r="F22" s="17">
        <v>98.6</v>
      </c>
      <c r="G22" s="17">
        <v>96.2</v>
      </c>
      <c r="H22" s="17">
        <v>97.9</v>
      </c>
      <c r="I22" s="25">
        <f>SUM(E22:H22)</f>
        <v>392.20000000000005</v>
      </c>
      <c r="J22" s="19" t="str">
        <f>IF(I22&gt;=404.3,"M",IF(I22&gt;=387.6,"I",IF(I22&gt;=371.9,"II",IF(I22&gt;=345.7,"III",""))))</f>
        <v>I</v>
      </c>
      <c r="K22" s="9"/>
    </row>
    <row r="23" spans="1:12">
      <c r="A23" s="6" t="s">
        <v>10</v>
      </c>
      <c r="B23" s="31" t="s">
        <v>61</v>
      </c>
      <c r="C23" s="2">
        <v>2008</v>
      </c>
      <c r="D23" s="9" t="s">
        <v>57</v>
      </c>
      <c r="E23" s="17">
        <v>97</v>
      </c>
      <c r="F23" s="17">
        <v>98.3</v>
      </c>
      <c r="G23" s="17">
        <v>95</v>
      </c>
      <c r="H23" s="17">
        <v>99</v>
      </c>
      <c r="I23" s="18">
        <f>SUM(E23:H23)</f>
        <v>389.3</v>
      </c>
      <c r="J23" s="19" t="str">
        <f>IF(I23&gt;=404.3,"M",IF(I23&gt;=387.6,"I",IF(I23&gt;=371.9,"II",IF(I23&gt;=345.7,"III",""))))</f>
        <v>I</v>
      </c>
      <c r="K23" s="26"/>
    </row>
    <row r="24" spans="1:12">
      <c r="A24" s="2" t="s">
        <v>11</v>
      </c>
      <c r="B24" s="32" t="s">
        <v>34</v>
      </c>
      <c r="C24" s="2">
        <v>2010</v>
      </c>
      <c r="D24" s="9" t="s">
        <v>33</v>
      </c>
      <c r="E24" s="17">
        <v>97.3</v>
      </c>
      <c r="F24" s="17">
        <v>101</v>
      </c>
      <c r="G24" s="17">
        <v>91.9</v>
      </c>
      <c r="H24" s="17">
        <v>84.7</v>
      </c>
      <c r="I24" s="18">
        <f>SUM(E24:H24)</f>
        <v>374.90000000000003</v>
      </c>
      <c r="J24" s="2" t="str">
        <f>IF(I24&gt;=404.3,"M",IF(I24&gt;=387.6,"I",IF(I24&gt;=371.9,"II",IF(I24&gt;=345.7,"III",""))))</f>
        <v>II</v>
      </c>
      <c r="K24" s="26"/>
    </row>
    <row r="25" spans="1:12">
      <c r="A25" s="23" t="s">
        <v>12</v>
      </c>
      <c r="B25" s="1" t="s">
        <v>76</v>
      </c>
      <c r="C25" s="2">
        <v>2007</v>
      </c>
      <c r="D25" s="9" t="s">
        <v>33</v>
      </c>
      <c r="E25" s="17">
        <v>83.7</v>
      </c>
      <c r="F25" s="17">
        <v>86.1</v>
      </c>
      <c r="G25" s="17">
        <v>82.3</v>
      </c>
      <c r="H25" s="17">
        <v>85.2</v>
      </c>
      <c r="I25" s="18">
        <f>SUM(E25:H25)</f>
        <v>337.3</v>
      </c>
      <c r="J25" s="2" t="str">
        <f>IF(I25&gt;=404.3,"M",IF(I25&gt;=387.6,"I",IF(I25&gt;=371.9,"II",IF(I25&gt;=345.7,"III",""))))</f>
        <v/>
      </c>
      <c r="K25" s="26"/>
    </row>
    <row r="26" spans="1:12">
      <c r="A26" s="23"/>
      <c r="B26" s="21"/>
      <c r="C26" s="2"/>
      <c r="D26" s="9"/>
      <c r="E26" s="17"/>
      <c r="F26" s="17"/>
      <c r="G26" s="17"/>
      <c r="H26" s="17"/>
      <c r="I26" s="25"/>
      <c r="J26" s="19"/>
      <c r="K26" s="26"/>
    </row>
    <row r="27" spans="1:12">
      <c r="A27" s="23"/>
      <c r="B27" s="21"/>
      <c r="C27" s="2"/>
      <c r="D27" s="9"/>
      <c r="E27" s="17"/>
      <c r="F27" s="17"/>
      <c r="G27" s="17"/>
      <c r="H27" s="17"/>
      <c r="I27" s="18"/>
      <c r="J27" s="19"/>
      <c r="K27" s="9"/>
    </row>
    <row r="28" spans="1:12">
      <c r="A28" s="23"/>
      <c r="B28" s="22"/>
      <c r="C28" s="2"/>
      <c r="D28" s="9"/>
      <c r="E28" s="17"/>
      <c r="F28" s="17"/>
      <c r="G28" s="17"/>
      <c r="H28" s="17"/>
      <c r="I28" s="18"/>
      <c r="J28" s="19"/>
      <c r="K28" s="2"/>
    </row>
    <row r="29" spans="1:12">
      <c r="A29" s="23"/>
      <c r="C29" s="2"/>
      <c r="D29" s="9"/>
      <c r="E29" s="17"/>
      <c r="F29" s="17"/>
      <c r="G29" s="17"/>
      <c r="H29" s="17"/>
      <c r="I29" s="18"/>
      <c r="K29" s="2"/>
    </row>
    <row r="30" spans="1:12">
      <c r="C30" s="2"/>
      <c r="D30" s="9"/>
      <c r="E30" s="17"/>
      <c r="F30" s="17"/>
      <c r="G30" s="17"/>
      <c r="H30" s="17"/>
      <c r="I30" s="18"/>
      <c r="K30" s="2"/>
    </row>
    <row r="31" spans="1:12">
      <c r="J31" s="6"/>
      <c r="K31" s="2"/>
    </row>
    <row r="32" spans="1:12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4" spans="1:10">
      <c r="A34" s="7"/>
      <c r="B34" s="7"/>
      <c r="C34" s="7"/>
      <c r="D34" s="8"/>
      <c r="E34" s="39"/>
      <c r="F34" s="39"/>
      <c r="G34" s="7"/>
      <c r="I34" s="7"/>
    </row>
    <row r="35" spans="1:10">
      <c r="A35" s="6"/>
      <c r="B35" s="11"/>
      <c r="C35" s="2"/>
      <c r="D35" s="9"/>
      <c r="E35" s="17"/>
      <c r="F35" s="17"/>
      <c r="G35" s="25"/>
    </row>
    <row r="36" spans="1:10">
      <c r="A36" s="6"/>
      <c r="B36" s="24"/>
      <c r="C36" s="3"/>
      <c r="D36" s="4"/>
      <c r="E36" s="17"/>
      <c r="F36" s="17"/>
      <c r="G36" s="18"/>
      <c r="H36" s="26"/>
    </row>
    <row r="37" spans="1:10">
      <c r="A37" s="6"/>
      <c r="B37" s="31"/>
      <c r="C37" s="2"/>
      <c r="D37" s="9"/>
      <c r="E37" s="17"/>
      <c r="F37" s="17"/>
      <c r="G37" s="18"/>
    </row>
    <row r="38" spans="1:10">
      <c r="A38" s="23"/>
      <c r="B38" s="4"/>
      <c r="C38" s="3"/>
      <c r="D38" s="4"/>
      <c r="E38" s="17"/>
      <c r="F38" s="17"/>
      <c r="G38" s="18"/>
      <c r="H38" s="26"/>
      <c r="I38" s="3"/>
      <c r="J38" s="5"/>
    </row>
    <row r="39" spans="1:10">
      <c r="A39" s="23"/>
      <c r="B39" s="33"/>
      <c r="C39" s="3"/>
      <c r="D39" s="4"/>
      <c r="E39" s="17"/>
      <c r="F39" s="17"/>
      <c r="G39" s="18"/>
      <c r="H39" s="26"/>
      <c r="I39" s="3"/>
      <c r="J39" s="5"/>
    </row>
    <row r="40" spans="1:10">
      <c r="A40" s="23"/>
      <c r="I40" s="3"/>
      <c r="J40" s="5"/>
    </row>
    <row r="41" spans="1:10">
      <c r="A41" s="23"/>
      <c r="C41" s="2"/>
      <c r="D41" s="1"/>
      <c r="E41" s="2"/>
      <c r="G41" s="6"/>
    </row>
    <row r="42" spans="1:10">
      <c r="A42" s="23"/>
    </row>
    <row r="44" spans="1:10" ht="17.399999999999999">
      <c r="B44" s="28"/>
      <c r="C44" s="28"/>
    </row>
  </sheetData>
  <sortState ref="B21:J30">
    <sortCondition descending="1" ref="I21:I30"/>
  </sortState>
  <mergeCells count="7">
    <mergeCell ref="A1:J1"/>
    <mergeCell ref="A2:J2"/>
    <mergeCell ref="A3:J3"/>
    <mergeCell ref="E8:J8"/>
    <mergeCell ref="E20:H20"/>
    <mergeCell ref="A6:J6"/>
    <mergeCell ref="A18:J18"/>
  </mergeCells>
  <phoneticPr fontId="9" type="noConversion"/>
  <pageMargins left="0.7" right="0.7" top="0.75" bottom="0.75" header="0.3" footer="0.3"/>
  <pageSetup paperSize="9" scale="88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0" zoomScale="86" zoomScaleNormal="70" workbookViewId="0">
      <selection activeCell="L20" sqref="L20"/>
    </sheetView>
  </sheetViews>
  <sheetFormatPr defaultColWidth="9.109375" defaultRowHeight="15.6"/>
  <cols>
    <col min="1" max="1" width="6.44140625" style="2" bestFit="1" customWidth="1"/>
    <col min="2" max="2" width="19.77734375" style="1" bestFit="1" customWidth="1"/>
    <col min="3" max="3" width="12.77734375" style="1" bestFit="1" customWidth="1"/>
    <col min="4" max="4" width="12.88671875" style="2" bestFit="1" customWidth="1"/>
    <col min="5" max="5" width="10.21875" style="1" customWidth="1"/>
    <col min="6" max="6" width="6.77734375" style="2" customWidth="1"/>
    <col min="7" max="7" width="7.6640625" style="2" bestFit="1" customWidth="1"/>
    <col min="8" max="8" width="7" style="2" bestFit="1" customWidth="1"/>
    <col min="9" max="9" width="9.33203125" style="2" bestFit="1" customWidth="1"/>
    <col min="10" max="10" width="6.77734375" style="2" customWidth="1"/>
    <col min="11" max="11" width="7.6640625" style="1" bestFit="1" customWidth="1"/>
    <col min="12" max="12" width="8.21875" style="1" customWidth="1"/>
    <col min="13" max="13" width="6.6640625" style="1" customWidth="1"/>
    <col min="14" max="16384" width="9.109375" style="1"/>
  </cols>
  <sheetData>
    <row r="1" spans="1:13" ht="19.95" customHeight="1">
      <c r="A1" s="44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13"/>
    </row>
    <row r="2" spans="1:13" ht="17.399999999999999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13"/>
    </row>
    <row r="3" spans="1:13" ht="13.5" customHeight="1">
      <c r="A3" s="50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13"/>
    </row>
    <row r="4" spans="1:13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3"/>
    </row>
    <row r="5" spans="1:13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3"/>
    </row>
    <row r="6" spans="1:13" ht="13.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</row>
    <row r="7" spans="1:13" ht="13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3" ht="13.5" customHeight="1">
      <c r="A8" s="7" t="s">
        <v>1</v>
      </c>
      <c r="B8" s="7" t="s">
        <v>2</v>
      </c>
      <c r="C8" s="7" t="s">
        <v>3</v>
      </c>
      <c r="D8" s="8" t="s">
        <v>4</v>
      </c>
      <c r="E8" s="47" t="s">
        <v>5</v>
      </c>
      <c r="F8" s="47"/>
      <c r="G8" s="47"/>
      <c r="H8" s="47"/>
      <c r="I8" s="47"/>
      <c r="J8" s="47"/>
      <c r="K8" s="7" t="s">
        <v>6</v>
      </c>
      <c r="L8" s="7" t="s">
        <v>7</v>
      </c>
    </row>
    <row r="9" spans="1:13">
      <c r="A9" s="38" t="s">
        <v>8</v>
      </c>
      <c r="B9" s="31" t="s">
        <v>48</v>
      </c>
      <c r="C9" s="2">
        <v>2003</v>
      </c>
      <c r="D9" s="1" t="s">
        <v>33</v>
      </c>
      <c r="E9" s="17">
        <v>100.8</v>
      </c>
      <c r="F9" s="17">
        <v>103.4</v>
      </c>
      <c r="G9" s="17">
        <v>101.9</v>
      </c>
      <c r="H9" s="17">
        <v>101.8</v>
      </c>
      <c r="I9" s="17">
        <v>103.1</v>
      </c>
      <c r="J9" s="17">
        <v>102.3</v>
      </c>
      <c r="K9" s="18">
        <f t="shared" ref="K9:K18" si="0">SUM(E9:J9)</f>
        <v>613.29999999999995</v>
      </c>
      <c r="L9" s="2" t="str">
        <f t="shared" ref="L9:L18" si="1">IF(K9&gt;=623,"SM",IF(K9&gt;=609.6,"M",IF(K9&gt;=588.7,"I",IF(K9&gt;=560.4,"II",""))))</f>
        <v>M</v>
      </c>
      <c r="M9" s="26"/>
    </row>
    <row r="10" spans="1:13">
      <c r="A10" s="38" t="s">
        <v>9</v>
      </c>
      <c r="B10" s="31" t="s">
        <v>70</v>
      </c>
      <c r="C10" s="2">
        <v>1976</v>
      </c>
      <c r="D10" s="1" t="s">
        <v>93</v>
      </c>
      <c r="E10" s="17">
        <v>102.1</v>
      </c>
      <c r="F10" s="17">
        <v>102.8</v>
      </c>
      <c r="G10" s="17">
        <v>100.3</v>
      </c>
      <c r="H10" s="17">
        <v>99.6</v>
      </c>
      <c r="I10" s="17">
        <v>101.5</v>
      </c>
      <c r="J10" s="17">
        <v>101.1</v>
      </c>
      <c r="K10" s="18">
        <f t="shared" si="0"/>
        <v>607.4</v>
      </c>
      <c r="L10" s="2" t="str">
        <f t="shared" si="1"/>
        <v>I</v>
      </c>
    </row>
    <row r="11" spans="1:13">
      <c r="A11" s="38" t="s">
        <v>10</v>
      </c>
      <c r="B11" s="31" t="s">
        <v>22</v>
      </c>
      <c r="C11" s="2">
        <v>2000</v>
      </c>
      <c r="D11" s="1" t="s">
        <v>33</v>
      </c>
      <c r="E11" s="17">
        <v>101.2</v>
      </c>
      <c r="F11" s="17">
        <v>97.9</v>
      </c>
      <c r="G11" s="17">
        <v>99.1</v>
      </c>
      <c r="H11" s="17">
        <v>101.7</v>
      </c>
      <c r="I11" s="17">
        <v>100.7</v>
      </c>
      <c r="J11" s="17">
        <v>99.5</v>
      </c>
      <c r="K11" s="18">
        <f t="shared" si="0"/>
        <v>600.1</v>
      </c>
      <c r="L11" s="2" t="str">
        <f t="shared" si="1"/>
        <v>I</v>
      </c>
    </row>
    <row r="12" spans="1:13">
      <c r="A12" s="41" t="s">
        <v>11</v>
      </c>
      <c r="B12" s="32" t="s">
        <v>47</v>
      </c>
      <c r="C12" s="2">
        <v>2002</v>
      </c>
      <c r="D12" s="1" t="s">
        <v>33</v>
      </c>
      <c r="E12" s="17">
        <v>103.1</v>
      </c>
      <c r="F12" s="17">
        <v>99.6</v>
      </c>
      <c r="G12" s="17">
        <v>102.4</v>
      </c>
      <c r="H12" s="17">
        <v>98</v>
      </c>
      <c r="I12" s="17">
        <v>96.9</v>
      </c>
      <c r="J12" s="17">
        <v>99.7</v>
      </c>
      <c r="K12" s="18">
        <f t="shared" si="0"/>
        <v>599.70000000000005</v>
      </c>
      <c r="L12" s="2" t="str">
        <f t="shared" si="1"/>
        <v>I</v>
      </c>
      <c r="M12" s="26"/>
    </row>
    <row r="13" spans="1:13">
      <c r="A13" s="41" t="s">
        <v>12</v>
      </c>
      <c r="B13" s="32" t="s">
        <v>81</v>
      </c>
      <c r="C13" s="2">
        <v>2003</v>
      </c>
      <c r="D13" s="1" t="s">
        <v>33</v>
      </c>
      <c r="E13" s="17">
        <v>98.5</v>
      </c>
      <c r="F13" s="17">
        <v>98</v>
      </c>
      <c r="G13" s="17">
        <v>98</v>
      </c>
      <c r="H13" s="17">
        <v>98.6</v>
      </c>
      <c r="I13" s="17">
        <v>102.5</v>
      </c>
      <c r="J13" s="17">
        <v>98.2</v>
      </c>
      <c r="K13" s="18">
        <f t="shared" si="0"/>
        <v>593.80000000000007</v>
      </c>
      <c r="L13" s="2" t="str">
        <f t="shared" si="1"/>
        <v>I</v>
      </c>
    </row>
    <row r="14" spans="1:13">
      <c r="A14" s="41" t="s">
        <v>13</v>
      </c>
      <c r="B14" s="32" t="s">
        <v>21</v>
      </c>
      <c r="C14" s="2">
        <v>1971</v>
      </c>
      <c r="D14" s="1" t="s">
        <v>33</v>
      </c>
      <c r="E14" s="17">
        <v>100.5</v>
      </c>
      <c r="F14" s="17">
        <v>99</v>
      </c>
      <c r="G14" s="17">
        <v>95.3</v>
      </c>
      <c r="H14" s="17">
        <v>94.4</v>
      </c>
      <c r="I14" s="17">
        <v>99.5</v>
      </c>
      <c r="J14" s="17">
        <v>100.3</v>
      </c>
      <c r="K14" s="18">
        <f t="shared" si="0"/>
        <v>589</v>
      </c>
      <c r="L14" s="2" t="str">
        <f t="shared" si="1"/>
        <v>I</v>
      </c>
    </row>
    <row r="15" spans="1:13">
      <c r="A15" s="41" t="s">
        <v>14</v>
      </c>
      <c r="B15" s="32" t="s">
        <v>82</v>
      </c>
      <c r="C15" s="2">
        <v>2004</v>
      </c>
      <c r="D15" s="1" t="s">
        <v>92</v>
      </c>
      <c r="E15" s="17">
        <v>93.3</v>
      </c>
      <c r="F15" s="17">
        <v>91.2</v>
      </c>
      <c r="G15" s="17">
        <v>97.9</v>
      </c>
      <c r="H15" s="17">
        <v>96.4</v>
      </c>
      <c r="I15" s="17">
        <v>97.8</v>
      </c>
      <c r="J15" s="17">
        <v>97.3</v>
      </c>
      <c r="K15" s="18">
        <f t="shared" si="0"/>
        <v>573.9</v>
      </c>
      <c r="L15" s="2" t="str">
        <f t="shared" si="1"/>
        <v>II</v>
      </c>
      <c r="M15" s="26"/>
    </row>
    <row r="16" spans="1:13">
      <c r="A16" s="41" t="s">
        <v>15</v>
      </c>
      <c r="B16" s="32" t="s">
        <v>50</v>
      </c>
      <c r="C16" s="2">
        <v>2006</v>
      </c>
      <c r="D16" s="1" t="s">
        <v>33</v>
      </c>
      <c r="E16" s="17">
        <v>97.9</v>
      </c>
      <c r="F16" s="17">
        <v>95.3</v>
      </c>
      <c r="G16" s="17">
        <v>98.2</v>
      </c>
      <c r="H16" s="17">
        <v>92.6</v>
      </c>
      <c r="I16" s="17">
        <v>97.7</v>
      </c>
      <c r="J16" s="17">
        <v>91.6</v>
      </c>
      <c r="K16" s="18">
        <f t="shared" si="0"/>
        <v>573.29999999999995</v>
      </c>
      <c r="L16" s="2" t="str">
        <f t="shared" si="1"/>
        <v>II</v>
      </c>
    </row>
    <row r="17" spans="1:13">
      <c r="A17" s="41" t="s">
        <v>16</v>
      </c>
      <c r="B17" s="32" t="s">
        <v>102</v>
      </c>
      <c r="C17" s="2">
        <v>2003</v>
      </c>
      <c r="D17" s="1" t="s">
        <v>57</v>
      </c>
      <c r="E17" s="17">
        <v>95.9</v>
      </c>
      <c r="F17" s="17">
        <v>94</v>
      </c>
      <c r="G17" s="17">
        <v>94.5</v>
      </c>
      <c r="H17" s="17">
        <v>91.1</v>
      </c>
      <c r="I17" s="17">
        <v>96.1</v>
      </c>
      <c r="J17" s="17">
        <v>96.9</v>
      </c>
      <c r="K17" s="18">
        <f t="shared" si="0"/>
        <v>568.5</v>
      </c>
      <c r="L17" s="2" t="str">
        <f t="shared" si="1"/>
        <v>II</v>
      </c>
    </row>
    <row r="18" spans="1:13">
      <c r="A18" s="41" t="s">
        <v>17</v>
      </c>
      <c r="B18" s="32" t="s">
        <v>49</v>
      </c>
      <c r="C18" s="2">
        <v>1951</v>
      </c>
      <c r="D18" s="1" t="s">
        <v>109</v>
      </c>
      <c r="E18" s="17">
        <v>93</v>
      </c>
      <c r="F18" s="17">
        <v>92.5</v>
      </c>
      <c r="G18" s="17">
        <v>92</v>
      </c>
      <c r="H18" s="17">
        <v>85.2</v>
      </c>
      <c r="I18" s="17">
        <v>91.7</v>
      </c>
      <c r="J18" s="17">
        <v>89.1</v>
      </c>
      <c r="K18" s="18">
        <f t="shared" si="0"/>
        <v>543.5</v>
      </c>
      <c r="L18" s="2" t="str">
        <f t="shared" si="1"/>
        <v/>
      </c>
      <c r="M18" s="26"/>
    </row>
    <row r="19" spans="1:13">
      <c r="C19" s="2"/>
      <c r="D19" s="1"/>
      <c r="E19" s="17"/>
      <c r="F19" s="17"/>
      <c r="G19" s="17"/>
      <c r="H19" s="17"/>
      <c r="I19" s="17"/>
      <c r="J19" s="17"/>
      <c r="K19" s="18"/>
      <c r="L19" s="2"/>
      <c r="M19" s="26"/>
    </row>
    <row r="20" spans="1:13">
      <c r="K20" s="18"/>
      <c r="L20" s="2"/>
      <c r="M20" s="26"/>
    </row>
    <row r="21" spans="1:13">
      <c r="D21" s="1"/>
      <c r="F21" s="1"/>
      <c r="G21" s="1"/>
      <c r="H21" s="1"/>
      <c r="I21" s="1"/>
      <c r="J21" s="1"/>
      <c r="K21" s="18"/>
      <c r="L21" s="2"/>
      <c r="M21" s="26"/>
    </row>
    <row r="22" spans="1:13">
      <c r="A22" s="48" t="s">
        <v>26</v>
      </c>
      <c r="B22" s="48"/>
      <c r="C22" s="48"/>
      <c r="D22" s="48"/>
      <c r="E22" s="48"/>
      <c r="F22" s="48"/>
      <c r="G22" s="48"/>
      <c r="H22" s="48"/>
      <c r="I22" s="48"/>
      <c r="J22" s="48"/>
      <c r="K22" s="18"/>
      <c r="L22" s="2" t="str">
        <f t="shared" ref="L22" si="2">IF(K22&gt;=623,"SM",IF(K22&gt;=609.6,"M",IF(K22&gt;=588.7,"I",IF(K22&gt;=560.4,"II",""))))</f>
        <v/>
      </c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3">
      <c r="A24" s="7" t="s">
        <v>1</v>
      </c>
      <c r="B24" s="7" t="s">
        <v>2</v>
      </c>
      <c r="C24" s="7" t="s">
        <v>3</v>
      </c>
      <c r="D24" s="8" t="s">
        <v>4</v>
      </c>
      <c r="E24" s="47" t="s">
        <v>5</v>
      </c>
      <c r="F24" s="47"/>
      <c r="G24" s="47"/>
      <c r="H24" s="47"/>
      <c r="I24" s="7" t="s">
        <v>6</v>
      </c>
      <c r="J24" s="7" t="s">
        <v>7</v>
      </c>
    </row>
    <row r="25" spans="1:13">
      <c r="A25" s="38" t="s">
        <v>8</v>
      </c>
      <c r="B25" s="31" t="s">
        <v>74</v>
      </c>
      <c r="C25" s="19">
        <v>2010</v>
      </c>
      <c r="D25" s="9" t="s">
        <v>93</v>
      </c>
      <c r="E25" s="17">
        <v>96.4</v>
      </c>
      <c r="F25" s="17">
        <v>97.3</v>
      </c>
      <c r="G25" s="17">
        <v>95.5</v>
      </c>
      <c r="H25" s="17">
        <v>92.1</v>
      </c>
      <c r="I25" s="34">
        <f t="shared" ref="I25:I30" si="3">SUM(E25:H25)</f>
        <v>381.29999999999995</v>
      </c>
      <c r="J25" s="2" t="str">
        <f t="shared" ref="J25:J30" si="4">IF(I25&gt;=406.4,"M",IF(I25&gt;=392.8,"I",IF(I25&gt;=371.9,"II",IF(I25&gt;=345.7,"III",""))))</f>
        <v>II</v>
      </c>
      <c r="K25" s="26"/>
    </row>
    <row r="26" spans="1:13">
      <c r="A26" s="38" t="s">
        <v>9</v>
      </c>
      <c r="B26" s="31" t="s">
        <v>50</v>
      </c>
      <c r="C26" s="19">
        <v>2006</v>
      </c>
      <c r="D26" s="9" t="s">
        <v>33</v>
      </c>
      <c r="E26" s="17">
        <v>95.1</v>
      </c>
      <c r="F26" s="17">
        <v>96.6</v>
      </c>
      <c r="G26" s="17">
        <v>91.6</v>
      </c>
      <c r="H26" s="17">
        <v>97.1</v>
      </c>
      <c r="I26" s="34">
        <f t="shared" si="3"/>
        <v>380.4</v>
      </c>
      <c r="J26" s="2" t="str">
        <f t="shared" si="4"/>
        <v>II</v>
      </c>
      <c r="K26" s="26"/>
    </row>
    <row r="27" spans="1:13">
      <c r="A27" s="38" t="s">
        <v>10</v>
      </c>
      <c r="B27" s="31" t="s">
        <v>73</v>
      </c>
      <c r="C27" s="19">
        <v>2008</v>
      </c>
      <c r="D27" s="9" t="s">
        <v>93</v>
      </c>
      <c r="E27" s="17">
        <v>93.8</v>
      </c>
      <c r="F27" s="17">
        <v>96.3</v>
      </c>
      <c r="G27" s="17">
        <v>95.4</v>
      </c>
      <c r="H27" s="17">
        <v>87.2</v>
      </c>
      <c r="I27" s="34">
        <f t="shared" si="3"/>
        <v>372.7</v>
      </c>
      <c r="J27" s="2" t="str">
        <f t="shared" si="4"/>
        <v>II</v>
      </c>
    </row>
    <row r="28" spans="1:13">
      <c r="A28" s="41" t="s">
        <v>11</v>
      </c>
      <c r="B28" s="32" t="s">
        <v>60</v>
      </c>
      <c r="C28" s="2">
        <v>2010</v>
      </c>
      <c r="D28" s="9" t="s">
        <v>57</v>
      </c>
      <c r="E28" s="17">
        <v>94.1</v>
      </c>
      <c r="F28" s="17">
        <v>93.9</v>
      </c>
      <c r="G28" s="17">
        <v>91.5</v>
      </c>
      <c r="H28" s="17">
        <v>92.9</v>
      </c>
      <c r="I28" s="5">
        <f t="shared" si="3"/>
        <v>372.4</v>
      </c>
      <c r="J28" s="42" t="str">
        <f t="shared" si="4"/>
        <v>II</v>
      </c>
    </row>
    <row r="29" spans="1:13">
      <c r="A29" s="41" t="s">
        <v>12</v>
      </c>
      <c r="B29" s="32" t="s">
        <v>75</v>
      </c>
      <c r="C29" s="19">
        <v>2009</v>
      </c>
      <c r="D29" s="9" t="s">
        <v>33</v>
      </c>
      <c r="E29" s="17">
        <v>85.7</v>
      </c>
      <c r="F29" s="17">
        <v>91.3</v>
      </c>
      <c r="G29" s="17">
        <v>92.6</v>
      </c>
      <c r="H29" s="17">
        <v>95</v>
      </c>
      <c r="I29" s="34">
        <f t="shared" si="3"/>
        <v>364.6</v>
      </c>
      <c r="J29" s="2" t="str">
        <f t="shared" si="4"/>
        <v>III</v>
      </c>
      <c r="K29" s="26"/>
    </row>
    <row r="30" spans="1:13">
      <c r="A30" s="41" t="s">
        <v>13</v>
      </c>
      <c r="B30" s="32" t="s">
        <v>55</v>
      </c>
      <c r="C30" s="19">
        <v>2011</v>
      </c>
      <c r="D30" s="9" t="s">
        <v>33</v>
      </c>
      <c r="E30" s="17">
        <v>73.900000000000006</v>
      </c>
      <c r="F30" s="17">
        <v>69.8</v>
      </c>
      <c r="G30" s="17">
        <v>51.1</v>
      </c>
      <c r="H30" s="17">
        <v>50.6</v>
      </c>
      <c r="I30" s="34">
        <f t="shared" si="3"/>
        <v>245.39999999999998</v>
      </c>
      <c r="J30" s="2" t="str">
        <f t="shared" si="4"/>
        <v/>
      </c>
      <c r="K30" s="26"/>
    </row>
    <row r="31" spans="1:13">
      <c r="A31" s="6"/>
      <c r="B31" s="21"/>
      <c r="C31" s="19"/>
      <c r="D31" s="9"/>
      <c r="E31" s="17"/>
      <c r="F31" s="17"/>
      <c r="G31" s="17"/>
      <c r="H31" s="17"/>
      <c r="I31" s="25"/>
    </row>
    <row r="32" spans="1:13">
      <c r="A32" s="23"/>
      <c r="B32" s="21"/>
      <c r="C32" s="19"/>
      <c r="D32" s="9"/>
      <c r="E32" s="17"/>
      <c r="F32" s="17"/>
      <c r="G32" s="17"/>
      <c r="H32" s="17"/>
      <c r="I32" s="25"/>
    </row>
    <row r="33" spans="1:10">
      <c r="A33"/>
      <c r="B33" s="32"/>
      <c r="C33" s="19"/>
      <c r="D33" s="9"/>
      <c r="E33" s="17"/>
      <c r="F33" s="17"/>
      <c r="G33" s="17"/>
      <c r="H33" s="17"/>
      <c r="I33" s="25"/>
    </row>
    <row r="34" spans="1:10">
      <c r="A34"/>
      <c r="B34" s="21"/>
      <c r="C34" s="2"/>
      <c r="D34" s="9"/>
      <c r="F34" s="1"/>
      <c r="G34" s="3"/>
      <c r="H34" s="3"/>
      <c r="I34" s="3"/>
      <c r="J34" s="5"/>
    </row>
    <row r="35" spans="1:10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0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 spans="1:10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>
      <c r="C46" s="2"/>
      <c r="D46" s="1"/>
      <c r="E46" s="17"/>
      <c r="F46" s="17"/>
      <c r="G46" s="18"/>
    </row>
    <row r="47" spans="1:10" ht="17.399999999999999">
      <c r="B47" s="28"/>
      <c r="C47" s="28"/>
      <c r="G47" s="18"/>
      <c r="I47" s="1"/>
    </row>
    <row r="48" spans="1:10">
      <c r="G48" s="18"/>
      <c r="I48" s="1"/>
    </row>
  </sheetData>
  <sortState ref="B25:J33">
    <sortCondition descending="1" ref="I25:I33"/>
  </sortState>
  <mergeCells count="7">
    <mergeCell ref="E24:H24"/>
    <mergeCell ref="A22:J22"/>
    <mergeCell ref="A1:J1"/>
    <mergeCell ref="A2:J2"/>
    <mergeCell ref="A3:J3"/>
    <mergeCell ref="A6:J6"/>
    <mergeCell ref="E8:J8"/>
  </mergeCells>
  <phoneticPr fontId="0" type="noConversion"/>
  <pageMargins left="0.75" right="0.75" top="1" bottom="1" header="0.5" footer="0.5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4" zoomScale="96" zoomScaleNormal="85" zoomScaleSheetLayoutView="95" workbookViewId="0">
      <selection activeCell="K31" sqref="K31"/>
    </sheetView>
  </sheetViews>
  <sheetFormatPr defaultColWidth="9.109375" defaultRowHeight="15.6"/>
  <cols>
    <col min="1" max="1" width="5.77734375" style="2" bestFit="1" customWidth="1"/>
    <col min="2" max="2" width="24.21875" style="1" bestFit="1" customWidth="1"/>
    <col min="3" max="3" width="9.77734375" style="1" bestFit="1" customWidth="1"/>
    <col min="4" max="4" width="14.109375" style="2" bestFit="1" customWidth="1"/>
    <col min="5" max="5" width="9.33203125" style="1" bestFit="1" customWidth="1"/>
    <col min="6" max="6" width="5.88671875" style="2" customWidth="1"/>
    <col min="7" max="7" width="7.21875" style="2" bestFit="1" customWidth="1"/>
    <col min="8" max="8" width="5.88671875" style="2" customWidth="1"/>
    <col min="9" max="9" width="7.21875" style="2" bestFit="1" customWidth="1"/>
    <col min="10" max="10" width="5.88671875" style="2" customWidth="1"/>
    <col min="11" max="12" width="7.21875" style="1" bestFit="1" customWidth="1"/>
    <col min="13" max="13" width="6.33203125" style="1" bestFit="1" customWidth="1"/>
    <col min="14" max="16384" width="9.109375" style="1"/>
  </cols>
  <sheetData>
    <row r="1" spans="1:13" ht="19.95" customHeight="1">
      <c r="A1" s="44" t="s">
        <v>95</v>
      </c>
      <c r="B1" s="49"/>
      <c r="C1" s="49"/>
      <c r="D1" s="49"/>
      <c r="E1" s="49"/>
      <c r="F1" s="49"/>
      <c r="G1" s="49"/>
      <c r="H1" s="49"/>
      <c r="I1" s="49"/>
      <c r="J1" s="49"/>
      <c r="K1" s="13"/>
    </row>
    <row r="2" spans="1:13" ht="17.399999999999999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13"/>
    </row>
    <row r="3" spans="1:13" ht="13.5" customHeight="1">
      <c r="A3" s="50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13"/>
    </row>
    <row r="4" spans="1:13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3"/>
    </row>
    <row r="5" spans="1:13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3"/>
    </row>
    <row r="6" spans="1:13" ht="13.5" customHeight="1">
      <c r="A6" s="48" t="s">
        <v>31</v>
      </c>
      <c r="B6" s="48"/>
      <c r="C6" s="48"/>
      <c r="D6" s="48"/>
      <c r="E6" s="48"/>
      <c r="F6" s="48"/>
      <c r="G6" s="48"/>
      <c r="H6" s="48"/>
      <c r="I6" s="48"/>
      <c r="J6" s="48"/>
    </row>
    <row r="7" spans="1:13" ht="13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3" ht="13.5" customHeight="1">
      <c r="A8" s="7" t="s">
        <v>1</v>
      </c>
      <c r="B8" s="7" t="s">
        <v>2</v>
      </c>
      <c r="C8" s="7" t="s">
        <v>3</v>
      </c>
      <c r="D8" s="8" t="s">
        <v>4</v>
      </c>
      <c r="E8" s="47" t="s">
        <v>5</v>
      </c>
      <c r="F8" s="47"/>
      <c r="G8" s="47"/>
      <c r="H8" s="47"/>
      <c r="I8" s="47"/>
      <c r="J8" s="47"/>
      <c r="K8" s="7" t="s">
        <v>6</v>
      </c>
      <c r="L8" s="7" t="s">
        <v>7</v>
      </c>
    </row>
    <row r="9" spans="1:13">
      <c r="A9" s="6" t="s">
        <v>8</v>
      </c>
      <c r="B9" s="31" t="s">
        <v>97</v>
      </c>
      <c r="C9" s="2">
        <v>2004</v>
      </c>
      <c r="D9" s="1" t="s">
        <v>39</v>
      </c>
      <c r="E9" s="2">
        <v>93</v>
      </c>
      <c r="F9" s="2">
        <v>93</v>
      </c>
      <c r="G9" s="2">
        <v>92</v>
      </c>
      <c r="H9" s="2">
        <v>94</v>
      </c>
      <c r="I9" s="2">
        <v>91</v>
      </c>
      <c r="J9" s="2">
        <v>92</v>
      </c>
      <c r="K9" s="6">
        <f t="shared" ref="K9:K17" si="0">SUM(E9:J9)</f>
        <v>555</v>
      </c>
      <c r="L9" s="2" t="str">
        <f t="shared" ref="L9:L17" si="1">IF(K9&gt;=569,"SM",IF(K9&gt;=563,"M",IF(K9&gt;=540,"I",IF(K9&gt;=503,"II",""))))</f>
        <v>I</v>
      </c>
    </row>
    <row r="10" spans="1:13">
      <c r="A10" s="6" t="s">
        <v>9</v>
      </c>
      <c r="B10" s="31" t="s">
        <v>99</v>
      </c>
      <c r="C10" s="2">
        <v>1976</v>
      </c>
      <c r="D10" s="1" t="s">
        <v>57</v>
      </c>
      <c r="E10" s="2">
        <v>89</v>
      </c>
      <c r="F10" s="2">
        <v>88</v>
      </c>
      <c r="G10" s="2">
        <v>91</v>
      </c>
      <c r="H10" s="2">
        <v>94</v>
      </c>
      <c r="I10" s="2">
        <v>88</v>
      </c>
      <c r="J10" s="2">
        <v>91</v>
      </c>
      <c r="K10" s="6">
        <f t="shared" si="0"/>
        <v>541</v>
      </c>
      <c r="L10" s="2" t="str">
        <f t="shared" si="1"/>
        <v>I</v>
      </c>
      <c r="M10" s="26"/>
    </row>
    <row r="11" spans="1:13">
      <c r="A11" s="6" t="s">
        <v>10</v>
      </c>
      <c r="B11" s="31" t="s">
        <v>35</v>
      </c>
      <c r="C11" s="2">
        <v>2009</v>
      </c>
      <c r="D11" s="1" t="s">
        <v>33</v>
      </c>
      <c r="E11" s="2">
        <v>85</v>
      </c>
      <c r="F11" s="2">
        <v>84</v>
      </c>
      <c r="G11" s="2">
        <v>94</v>
      </c>
      <c r="H11" s="2">
        <v>88</v>
      </c>
      <c r="I11" s="2">
        <v>90</v>
      </c>
      <c r="J11" s="2">
        <v>90</v>
      </c>
      <c r="K11" s="6">
        <f t="shared" si="0"/>
        <v>531</v>
      </c>
      <c r="L11" s="2" t="str">
        <f t="shared" si="1"/>
        <v>II</v>
      </c>
    </row>
    <row r="12" spans="1:13">
      <c r="A12" s="23" t="s">
        <v>11</v>
      </c>
      <c r="B12" s="32" t="s">
        <v>98</v>
      </c>
      <c r="C12" s="2">
        <v>1999</v>
      </c>
      <c r="D12" s="1" t="s">
        <v>57</v>
      </c>
      <c r="E12" s="2">
        <v>92</v>
      </c>
      <c r="F12" s="2">
        <v>90</v>
      </c>
      <c r="G12" s="2">
        <v>79</v>
      </c>
      <c r="H12" s="2">
        <v>89</v>
      </c>
      <c r="I12" s="2">
        <v>91</v>
      </c>
      <c r="J12" s="2">
        <v>87</v>
      </c>
      <c r="K12" s="6">
        <f t="shared" si="0"/>
        <v>528</v>
      </c>
      <c r="L12" s="2" t="str">
        <f t="shared" si="1"/>
        <v>II</v>
      </c>
    </row>
    <row r="13" spans="1:13">
      <c r="A13" s="23" t="s">
        <v>12</v>
      </c>
      <c r="B13" s="32" t="s">
        <v>42</v>
      </c>
      <c r="C13" s="19">
        <v>1973</v>
      </c>
      <c r="D13" s="9" t="s">
        <v>37</v>
      </c>
      <c r="E13" s="2">
        <v>80</v>
      </c>
      <c r="F13" s="2">
        <v>84</v>
      </c>
      <c r="G13" s="2">
        <v>89</v>
      </c>
      <c r="H13" s="2">
        <v>87</v>
      </c>
      <c r="I13" s="2">
        <v>90</v>
      </c>
      <c r="J13" s="2">
        <v>88</v>
      </c>
      <c r="K13" s="6">
        <f t="shared" si="0"/>
        <v>518</v>
      </c>
      <c r="L13" s="2" t="str">
        <f t="shared" si="1"/>
        <v>II</v>
      </c>
    </row>
    <row r="14" spans="1:13">
      <c r="A14" s="23" t="s">
        <v>13</v>
      </c>
      <c r="B14" s="32" t="s">
        <v>44</v>
      </c>
      <c r="C14" s="19">
        <v>2000</v>
      </c>
      <c r="D14" s="9" t="s">
        <v>33</v>
      </c>
      <c r="E14" s="2">
        <v>86</v>
      </c>
      <c r="F14" s="2">
        <v>84</v>
      </c>
      <c r="G14" s="2">
        <v>82</v>
      </c>
      <c r="H14" s="2">
        <v>93</v>
      </c>
      <c r="I14" s="2">
        <v>85</v>
      </c>
      <c r="J14" s="2">
        <v>87</v>
      </c>
      <c r="K14" s="6">
        <f t="shared" si="0"/>
        <v>517</v>
      </c>
      <c r="L14" s="2" t="str">
        <f t="shared" si="1"/>
        <v>II</v>
      </c>
    </row>
    <row r="15" spans="1:13">
      <c r="A15" s="23" t="s">
        <v>14</v>
      </c>
      <c r="B15" s="32" t="s">
        <v>96</v>
      </c>
      <c r="C15" s="19">
        <v>1981</v>
      </c>
      <c r="D15" s="9" t="s">
        <v>57</v>
      </c>
      <c r="E15" s="2">
        <v>92</v>
      </c>
      <c r="F15" s="2">
        <v>84</v>
      </c>
      <c r="G15" s="2">
        <v>89</v>
      </c>
      <c r="H15" s="2">
        <v>84</v>
      </c>
      <c r="I15" s="2">
        <v>84</v>
      </c>
      <c r="J15" s="2">
        <v>82</v>
      </c>
      <c r="K15" s="6">
        <f t="shared" si="0"/>
        <v>515</v>
      </c>
      <c r="L15" s="2" t="str">
        <f t="shared" si="1"/>
        <v>II</v>
      </c>
      <c r="M15" s="26"/>
    </row>
    <row r="16" spans="1:13">
      <c r="A16" s="23" t="s">
        <v>15</v>
      </c>
      <c r="B16" s="32" t="s">
        <v>67</v>
      </c>
      <c r="C16" s="19">
        <v>1999</v>
      </c>
      <c r="D16" s="9" t="s">
        <v>57</v>
      </c>
      <c r="E16" s="2">
        <v>84</v>
      </c>
      <c r="F16" s="2">
        <v>76</v>
      </c>
      <c r="G16" s="2">
        <v>90</v>
      </c>
      <c r="H16" s="2">
        <v>90</v>
      </c>
      <c r="I16" s="2">
        <v>83</v>
      </c>
      <c r="J16" s="2">
        <v>84</v>
      </c>
      <c r="K16" s="6">
        <f t="shared" si="0"/>
        <v>507</v>
      </c>
      <c r="L16" s="2" t="str">
        <f t="shared" si="1"/>
        <v>II</v>
      </c>
      <c r="M16" s="26"/>
    </row>
    <row r="17" spans="1:13">
      <c r="A17" s="23" t="s">
        <v>16</v>
      </c>
      <c r="B17" s="32" t="s">
        <v>108</v>
      </c>
      <c r="C17" s="19">
        <v>1990</v>
      </c>
      <c r="D17" s="9" t="s">
        <v>69</v>
      </c>
      <c r="E17" s="2">
        <v>78</v>
      </c>
      <c r="F17" s="2">
        <v>83</v>
      </c>
      <c r="G17" s="2">
        <v>73</v>
      </c>
      <c r="H17" s="2">
        <v>80</v>
      </c>
      <c r="I17" s="2">
        <v>77</v>
      </c>
      <c r="J17" s="2">
        <v>85</v>
      </c>
      <c r="K17" s="6">
        <f t="shared" si="0"/>
        <v>476</v>
      </c>
      <c r="L17" s="2" t="str">
        <f t="shared" si="1"/>
        <v/>
      </c>
      <c r="M17" s="26"/>
    </row>
    <row r="18" spans="1:13">
      <c r="A18" s="23"/>
      <c r="B18" s="32"/>
      <c r="C18" s="19"/>
      <c r="D18" s="9"/>
      <c r="E18" s="2"/>
      <c r="K18" s="6"/>
      <c r="L18" s="2"/>
      <c r="M18" s="26"/>
    </row>
    <row r="19" spans="1:13" ht="13.5" customHeight="1">
      <c r="B19" s="32"/>
      <c r="C19" s="2"/>
      <c r="D19" s="1"/>
      <c r="E19" s="2"/>
      <c r="K19" s="6"/>
      <c r="L19" s="2"/>
    </row>
    <row r="20" spans="1:13" ht="13.5" customHeight="1">
      <c r="B20" s="32"/>
      <c r="C20" s="2"/>
      <c r="D20" s="1"/>
      <c r="E20" s="2"/>
      <c r="K20" s="6"/>
      <c r="L20" s="2"/>
    </row>
    <row r="21" spans="1:13">
      <c r="B21"/>
      <c r="D21" s="4"/>
      <c r="E21"/>
      <c r="F21" s="1"/>
      <c r="G21" s="3"/>
      <c r="H21" s="3"/>
      <c r="I21" s="3"/>
      <c r="J21" s="5"/>
      <c r="K21" s="6"/>
      <c r="L21" s="2" t="str">
        <f t="shared" ref="L21" si="2">IF(K21&gt;=569,"SM",IF(K21&gt;=563,"M",IF(K21&gt;=540,"I",IF(K21&gt;=503,"II",""))))</f>
        <v/>
      </c>
      <c r="M21" s="9"/>
    </row>
    <row r="22" spans="1:13">
      <c r="A22" s="48" t="s">
        <v>27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3">
      <c r="A24" s="7" t="s">
        <v>1</v>
      </c>
      <c r="B24" s="7" t="s">
        <v>2</v>
      </c>
      <c r="C24" s="7" t="s">
        <v>3</v>
      </c>
      <c r="D24" s="8" t="s">
        <v>4</v>
      </c>
      <c r="E24" s="47" t="s">
        <v>5</v>
      </c>
      <c r="F24" s="47"/>
      <c r="G24" s="47"/>
      <c r="H24" s="47"/>
      <c r="I24" s="7" t="s">
        <v>6</v>
      </c>
      <c r="J24" s="7" t="s">
        <v>7</v>
      </c>
    </row>
    <row r="25" spans="1:13">
      <c r="A25" s="6" t="s">
        <v>8</v>
      </c>
      <c r="B25" s="11" t="s">
        <v>71</v>
      </c>
      <c r="C25" s="2">
        <v>2007</v>
      </c>
      <c r="D25" s="1" t="s">
        <v>57</v>
      </c>
      <c r="E25" s="2">
        <v>94</v>
      </c>
      <c r="F25" s="2">
        <v>89</v>
      </c>
      <c r="G25" s="2">
        <v>89</v>
      </c>
      <c r="H25" s="2">
        <v>86</v>
      </c>
      <c r="I25" s="6">
        <f t="shared" ref="I25:I34" si="3">SUM(E25:H25)</f>
        <v>358</v>
      </c>
      <c r="J25" s="2" t="str">
        <f t="shared" ref="J25:J34" si="4">IF(I25&gt;=375,"M",IF(I25&gt;=360,"I",IF(I25&gt;=335,"II",IF(I25&gt;=300,"III",""))))</f>
        <v>II</v>
      </c>
    </row>
    <row r="26" spans="1:13">
      <c r="A26" s="6" t="s">
        <v>9</v>
      </c>
      <c r="B26" s="11" t="s">
        <v>35</v>
      </c>
      <c r="C26" s="2">
        <v>2009</v>
      </c>
      <c r="D26" s="1" t="s">
        <v>33</v>
      </c>
      <c r="E26" s="2">
        <v>88</v>
      </c>
      <c r="F26" s="2">
        <v>84</v>
      </c>
      <c r="G26" s="2">
        <v>92</v>
      </c>
      <c r="H26" s="2">
        <v>89</v>
      </c>
      <c r="I26" s="6">
        <f t="shared" si="3"/>
        <v>353</v>
      </c>
      <c r="J26" s="2" t="str">
        <f t="shared" si="4"/>
        <v>II</v>
      </c>
    </row>
    <row r="27" spans="1:13">
      <c r="A27" s="6" t="s">
        <v>10</v>
      </c>
      <c r="B27" s="11" t="s">
        <v>43</v>
      </c>
      <c r="C27" s="2">
        <v>2006</v>
      </c>
      <c r="D27" s="1" t="s">
        <v>37</v>
      </c>
      <c r="E27" s="2">
        <v>80</v>
      </c>
      <c r="F27" s="2">
        <v>81</v>
      </c>
      <c r="G27" s="2">
        <v>86</v>
      </c>
      <c r="H27" s="2">
        <v>87</v>
      </c>
      <c r="I27" s="6">
        <f t="shared" si="3"/>
        <v>334</v>
      </c>
      <c r="J27" s="2" t="str">
        <f t="shared" si="4"/>
        <v>III</v>
      </c>
    </row>
    <row r="28" spans="1:13">
      <c r="A28" s="41" t="s">
        <v>11</v>
      </c>
      <c r="B28" s="32" t="s">
        <v>64</v>
      </c>
      <c r="C28" s="2">
        <v>2010</v>
      </c>
      <c r="D28" s="1" t="s">
        <v>57</v>
      </c>
      <c r="E28" s="2">
        <v>89</v>
      </c>
      <c r="F28" s="2">
        <v>72</v>
      </c>
      <c r="G28" s="2">
        <v>89</v>
      </c>
      <c r="H28" s="2">
        <v>83</v>
      </c>
      <c r="I28" s="6">
        <f t="shared" si="3"/>
        <v>333</v>
      </c>
      <c r="J28" s="2" t="str">
        <f t="shared" si="4"/>
        <v>III</v>
      </c>
    </row>
    <row r="29" spans="1:13">
      <c r="A29" s="41" t="s">
        <v>12</v>
      </c>
      <c r="B29" s="32" t="s">
        <v>72</v>
      </c>
      <c r="C29" s="2">
        <v>2010</v>
      </c>
      <c r="D29" s="1" t="s">
        <v>85</v>
      </c>
      <c r="E29" s="2">
        <v>88</v>
      </c>
      <c r="F29" s="2">
        <v>82</v>
      </c>
      <c r="G29" s="2">
        <v>77</v>
      </c>
      <c r="H29" s="2">
        <v>85</v>
      </c>
      <c r="I29" s="6">
        <f t="shared" si="3"/>
        <v>332</v>
      </c>
      <c r="J29" s="2" t="str">
        <f t="shared" si="4"/>
        <v>III</v>
      </c>
    </row>
    <row r="30" spans="1:13">
      <c r="A30" s="41" t="s">
        <v>13</v>
      </c>
      <c r="B30" s="32" t="s">
        <v>65</v>
      </c>
      <c r="C30" s="2">
        <v>2009</v>
      </c>
      <c r="D30" s="1" t="s">
        <v>57</v>
      </c>
      <c r="E30" s="2">
        <v>84</v>
      </c>
      <c r="F30" s="2">
        <v>85</v>
      </c>
      <c r="G30" s="2">
        <v>79</v>
      </c>
      <c r="H30" s="2">
        <v>76</v>
      </c>
      <c r="I30" s="6">
        <f t="shared" si="3"/>
        <v>324</v>
      </c>
      <c r="J30" s="2" t="str">
        <f t="shared" si="4"/>
        <v>III</v>
      </c>
    </row>
    <row r="31" spans="1:13">
      <c r="A31" s="23" t="s">
        <v>14</v>
      </c>
      <c r="B31" s="32" t="s">
        <v>34</v>
      </c>
      <c r="C31" s="2">
        <v>2010</v>
      </c>
      <c r="D31" s="1" t="s">
        <v>33</v>
      </c>
      <c r="E31" s="2">
        <v>76</v>
      </c>
      <c r="F31" s="2">
        <v>83</v>
      </c>
      <c r="G31" s="2">
        <v>80</v>
      </c>
      <c r="H31" s="2">
        <v>80</v>
      </c>
      <c r="I31" s="6">
        <f t="shared" si="3"/>
        <v>319</v>
      </c>
      <c r="J31" s="2" t="str">
        <f t="shared" si="4"/>
        <v>III</v>
      </c>
    </row>
    <row r="32" spans="1:13">
      <c r="A32" s="23" t="s">
        <v>15</v>
      </c>
      <c r="B32" s="32" t="s">
        <v>104</v>
      </c>
      <c r="C32" s="2">
        <v>2009</v>
      </c>
      <c r="D32" s="1" t="s">
        <v>33</v>
      </c>
      <c r="E32" s="2">
        <v>69</v>
      </c>
      <c r="F32" s="2">
        <v>71</v>
      </c>
      <c r="G32" s="2">
        <v>77</v>
      </c>
      <c r="H32" s="2">
        <v>66</v>
      </c>
      <c r="I32" s="6">
        <f t="shared" si="3"/>
        <v>283</v>
      </c>
      <c r="J32" s="2" t="str">
        <f t="shared" si="4"/>
        <v/>
      </c>
    </row>
    <row r="33" spans="1:10">
      <c r="A33" s="23" t="s">
        <v>16</v>
      </c>
      <c r="B33" s="32" t="s">
        <v>38</v>
      </c>
      <c r="C33" s="2">
        <v>2012</v>
      </c>
      <c r="D33" s="1" t="s">
        <v>39</v>
      </c>
      <c r="E33" s="2">
        <v>65</v>
      </c>
      <c r="F33" s="2">
        <v>66</v>
      </c>
      <c r="G33" s="2">
        <v>70</v>
      </c>
      <c r="H33" s="2">
        <v>60</v>
      </c>
      <c r="I33" s="6">
        <f t="shared" si="3"/>
        <v>261</v>
      </c>
      <c r="J33" s="2" t="str">
        <f t="shared" si="4"/>
        <v/>
      </c>
    </row>
    <row r="34" spans="1:10">
      <c r="A34" s="41" t="s">
        <v>17</v>
      </c>
      <c r="B34" s="32" t="s">
        <v>76</v>
      </c>
      <c r="C34" s="2">
        <v>2007</v>
      </c>
      <c r="D34" s="1" t="s">
        <v>33</v>
      </c>
      <c r="E34" s="2">
        <v>58</v>
      </c>
      <c r="F34" s="2">
        <v>69</v>
      </c>
      <c r="G34" s="2">
        <v>51</v>
      </c>
      <c r="H34" s="2">
        <v>58</v>
      </c>
      <c r="I34" s="6">
        <f t="shared" si="3"/>
        <v>236</v>
      </c>
      <c r="J34" s="2" t="str">
        <f t="shared" si="4"/>
        <v/>
      </c>
    </row>
    <row r="35" spans="1:10">
      <c r="A35" s="4"/>
      <c r="B35" s="22"/>
      <c r="C35" s="2"/>
      <c r="D35" s="1"/>
      <c r="E35" s="2"/>
      <c r="I35" s="6"/>
    </row>
    <row r="36" spans="1:10">
      <c r="A36" s="4"/>
      <c r="B36" s="11"/>
      <c r="C36" s="2"/>
      <c r="D36" s="9"/>
      <c r="E36"/>
      <c r="F36" s="1"/>
      <c r="G36" s="3"/>
      <c r="H36" s="3"/>
      <c r="I36" s="3"/>
      <c r="J36" s="5"/>
    </row>
    <row r="37" spans="1:10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9" spans="1:10">
      <c r="A39" s="7"/>
      <c r="B39" s="7"/>
      <c r="C39" s="7"/>
      <c r="D39" s="8"/>
      <c r="E39" s="39"/>
      <c r="F39" s="39"/>
      <c r="G39" s="7"/>
      <c r="I39" s="7"/>
    </row>
    <row r="40" spans="1:10">
      <c r="A40" s="6"/>
      <c r="B40" s="11"/>
      <c r="C40" s="2"/>
      <c r="D40" s="9"/>
      <c r="E40" s="2"/>
      <c r="G40" s="6"/>
    </row>
    <row r="41" spans="1:10">
      <c r="A41" s="6"/>
      <c r="B41" s="24"/>
      <c r="C41" s="3"/>
      <c r="D41" s="4"/>
      <c r="E41" s="2"/>
      <c r="G41" s="6"/>
    </row>
    <row r="42" spans="1:10">
      <c r="A42" s="6"/>
      <c r="B42" s="11"/>
      <c r="C42" s="2"/>
      <c r="D42" s="9"/>
      <c r="E42" s="2"/>
      <c r="G42" s="6"/>
    </row>
    <row r="43" spans="1:10">
      <c r="B43" s="11"/>
      <c r="C43" s="9"/>
      <c r="D43" s="1"/>
      <c r="E43" s="2"/>
      <c r="G43" s="6"/>
    </row>
    <row r="44" spans="1:10">
      <c r="G44" s="6"/>
    </row>
    <row r="45" spans="1:10">
      <c r="G45" s="6"/>
    </row>
    <row r="46" spans="1:10" ht="17.399999999999999">
      <c r="B46" s="28"/>
      <c r="G46" s="6"/>
    </row>
  </sheetData>
  <sortState ref="B25:J35">
    <sortCondition descending="1" ref="I25:I35"/>
  </sortState>
  <mergeCells count="7">
    <mergeCell ref="A22:J22"/>
    <mergeCell ref="E24:H24"/>
    <mergeCell ref="A1:J1"/>
    <mergeCell ref="A2:J2"/>
    <mergeCell ref="A3:J3"/>
    <mergeCell ref="A6:J6"/>
    <mergeCell ref="E8:J8"/>
  </mergeCells>
  <pageMargins left="0.7" right="0.7" top="0.75" bottom="0.75" header="0.3" footer="0.3"/>
  <pageSetup paperSize="9" scale="97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5" zoomScale="102" zoomScaleNormal="102" workbookViewId="0">
      <selection activeCell="P29" sqref="P29"/>
    </sheetView>
  </sheetViews>
  <sheetFormatPr defaultColWidth="9.109375" defaultRowHeight="15.6"/>
  <cols>
    <col min="1" max="1" width="5.77734375" style="2" bestFit="1" customWidth="1"/>
    <col min="2" max="2" width="24.44140625" style="1" bestFit="1" customWidth="1"/>
    <col min="3" max="3" width="11.109375" style="1" customWidth="1"/>
    <col min="4" max="4" width="13.77734375" style="2" bestFit="1" customWidth="1"/>
    <col min="5" max="5" width="5.6640625" style="1" customWidth="1"/>
    <col min="6" max="6" width="5.6640625" style="2" customWidth="1"/>
    <col min="7" max="7" width="7.21875" style="2" bestFit="1" customWidth="1"/>
    <col min="8" max="8" width="5.6640625" style="2" customWidth="1"/>
    <col min="9" max="9" width="7.21875" style="2" bestFit="1" customWidth="1"/>
    <col min="10" max="10" width="5.6640625" style="2" customWidth="1"/>
    <col min="11" max="12" width="7.21875" style="1" bestFit="1" customWidth="1"/>
    <col min="13" max="13" width="6.33203125" style="1" bestFit="1" customWidth="1"/>
    <col min="14" max="16384" width="9.109375" style="1"/>
  </cols>
  <sheetData>
    <row r="1" spans="1:13" ht="19.95" customHeight="1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13"/>
    </row>
    <row r="2" spans="1:13" ht="17.399999999999999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13"/>
    </row>
    <row r="3" spans="1:13" ht="13.5" customHeight="1">
      <c r="A3" s="46" t="s">
        <v>94</v>
      </c>
      <c r="B3" s="46"/>
      <c r="C3" s="46"/>
      <c r="D3" s="46"/>
      <c r="E3" s="46"/>
      <c r="F3" s="46"/>
      <c r="G3" s="46"/>
      <c r="H3" s="46"/>
      <c r="I3" s="46"/>
      <c r="J3" s="46"/>
      <c r="K3" s="13"/>
    </row>
    <row r="4" spans="1:13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3"/>
    </row>
    <row r="5" spans="1:13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3"/>
    </row>
    <row r="6" spans="1:13" ht="13.5" customHeight="1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</row>
    <row r="7" spans="1:13" ht="13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3" ht="13.5" customHeight="1">
      <c r="A8" s="7" t="s">
        <v>1</v>
      </c>
      <c r="B8" s="7" t="s">
        <v>2</v>
      </c>
      <c r="C8" s="7" t="s">
        <v>3</v>
      </c>
      <c r="D8" s="8" t="s">
        <v>4</v>
      </c>
      <c r="E8" s="47" t="s">
        <v>5</v>
      </c>
      <c r="F8" s="47"/>
      <c r="G8" s="47"/>
      <c r="H8" s="47"/>
      <c r="I8" s="47"/>
      <c r="J8" s="47"/>
      <c r="K8" s="7" t="s">
        <v>6</v>
      </c>
      <c r="L8" s="7" t="s">
        <v>7</v>
      </c>
    </row>
    <row r="9" spans="1:13" ht="13.5" customHeight="1">
      <c r="A9" s="20" t="s">
        <v>8</v>
      </c>
      <c r="B9" s="21" t="s">
        <v>68</v>
      </c>
      <c r="C9" s="2">
        <v>1976</v>
      </c>
      <c r="D9" s="9" t="s">
        <v>57</v>
      </c>
      <c r="E9" s="2">
        <v>93</v>
      </c>
      <c r="F9" s="2">
        <v>92</v>
      </c>
      <c r="G9" s="2">
        <v>91</v>
      </c>
      <c r="H9" s="2">
        <v>98</v>
      </c>
      <c r="I9" s="2">
        <v>97</v>
      </c>
      <c r="J9" s="2">
        <v>94</v>
      </c>
      <c r="K9" s="6">
        <f t="shared" ref="K9:K18" si="0">SUM(E9:J9)</f>
        <v>565</v>
      </c>
      <c r="L9" s="2" t="str">
        <f t="shared" ref="L9:L18" si="1">IF(K9&gt;=577,"SM",IF(K9&gt;=573,"M",IF(K9&gt;=555,"I",IF(K9&gt;=525,"II",""))))</f>
        <v>I</v>
      </c>
      <c r="M9" s="9"/>
    </row>
    <row r="10" spans="1:13" ht="13.5" customHeight="1">
      <c r="A10" s="20" t="s">
        <v>9</v>
      </c>
      <c r="B10" s="21" t="s">
        <v>78</v>
      </c>
      <c r="C10" s="2">
        <v>1986</v>
      </c>
      <c r="D10" s="9" t="s">
        <v>85</v>
      </c>
      <c r="E10" s="2">
        <v>95</v>
      </c>
      <c r="F10" s="2">
        <v>91</v>
      </c>
      <c r="G10" s="2">
        <v>95</v>
      </c>
      <c r="H10" s="2">
        <v>95</v>
      </c>
      <c r="I10" s="2">
        <v>91</v>
      </c>
      <c r="J10" s="2">
        <v>95</v>
      </c>
      <c r="K10" s="6">
        <f t="shared" si="0"/>
        <v>562</v>
      </c>
      <c r="L10" s="2" t="str">
        <f t="shared" si="1"/>
        <v>I</v>
      </c>
      <c r="M10" s="26"/>
    </row>
    <row r="11" spans="1:13" ht="13.5" customHeight="1">
      <c r="A11" s="20" t="s">
        <v>10</v>
      </c>
      <c r="B11" s="31" t="s">
        <v>107</v>
      </c>
      <c r="C11" s="2">
        <v>2006</v>
      </c>
      <c r="D11" s="9" t="s">
        <v>92</v>
      </c>
      <c r="E11" s="2">
        <v>95</v>
      </c>
      <c r="F11" s="2">
        <v>93</v>
      </c>
      <c r="G11" s="2">
        <v>92</v>
      </c>
      <c r="H11" s="2">
        <v>92</v>
      </c>
      <c r="I11" s="2">
        <v>92</v>
      </c>
      <c r="J11" s="2">
        <v>94</v>
      </c>
      <c r="K11" s="6">
        <f t="shared" si="0"/>
        <v>558</v>
      </c>
      <c r="L11" s="2" t="str">
        <f t="shared" si="1"/>
        <v>I</v>
      </c>
    </row>
    <row r="12" spans="1:13" ht="13.5" customHeight="1">
      <c r="A12" s="23" t="s">
        <v>11</v>
      </c>
      <c r="B12" s="1" t="s">
        <v>77</v>
      </c>
      <c r="C12" s="2">
        <v>1960</v>
      </c>
      <c r="D12" s="9" t="s">
        <v>37</v>
      </c>
      <c r="E12" s="2">
        <v>87</v>
      </c>
      <c r="F12" s="2">
        <v>92</v>
      </c>
      <c r="G12" s="2">
        <v>95</v>
      </c>
      <c r="H12" s="2">
        <v>91</v>
      </c>
      <c r="I12" s="2">
        <v>92</v>
      </c>
      <c r="J12" s="2">
        <v>94</v>
      </c>
      <c r="K12" s="6">
        <f t="shared" si="0"/>
        <v>551</v>
      </c>
      <c r="L12" s="2" t="str">
        <f t="shared" si="1"/>
        <v>II</v>
      </c>
    </row>
    <row r="13" spans="1:13" ht="13.5" customHeight="1">
      <c r="A13" s="23" t="s">
        <v>12</v>
      </c>
      <c r="B13" s="1" t="s">
        <v>105</v>
      </c>
      <c r="C13" s="2">
        <v>1985</v>
      </c>
      <c r="D13" s="1" t="s">
        <v>106</v>
      </c>
      <c r="E13" s="2">
        <v>92</v>
      </c>
      <c r="F13" s="2">
        <v>93</v>
      </c>
      <c r="G13" s="2">
        <v>90</v>
      </c>
      <c r="H13" s="2">
        <v>91</v>
      </c>
      <c r="I13" s="2">
        <v>91</v>
      </c>
      <c r="J13" s="2">
        <v>92</v>
      </c>
      <c r="K13" s="6">
        <f t="shared" si="0"/>
        <v>549</v>
      </c>
      <c r="L13" s="2" t="str">
        <f t="shared" si="1"/>
        <v>II</v>
      </c>
      <c r="M13" s="26"/>
    </row>
    <row r="14" spans="1:13" ht="13.5" customHeight="1">
      <c r="A14" s="23" t="s">
        <v>13</v>
      </c>
      <c r="B14" s="32" t="s">
        <v>91</v>
      </c>
      <c r="C14" s="2">
        <v>1982</v>
      </c>
      <c r="D14" s="1" t="s">
        <v>33</v>
      </c>
      <c r="E14" s="2">
        <v>91</v>
      </c>
      <c r="F14" s="2">
        <v>90</v>
      </c>
      <c r="G14" s="2">
        <v>86</v>
      </c>
      <c r="H14" s="2">
        <v>90</v>
      </c>
      <c r="I14" s="2">
        <v>88</v>
      </c>
      <c r="J14" s="2">
        <v>90</v>
      </c>
      <c r="K14" s="6">
        <f t="shared" si="0"/>
        <v>535</v>
      </c>
      <c r="L14" s="2" t="str">
        <f t="shared" si="1"/>
        <v>II</v>
      </c>
      <c r="M14" s="26"/>
    </row>
    <row r="15" spans="1:13" ht="13.5" customHeight="1">
      <c r="A15" s="23" t="s">
        <v>14</v>
      </c>
      <c r="B15" s="1" t="s">
        <v>45</v>
      </c>
      <c r="C15" s="2">
        <v>1952</v>
      </c>
      <c r="D15" s="9" t="s">
        <v>37</v>
      </c>
      <c r="E15" s="2">
        <v>87</v>
      </c>
      <c r="F15" s="2">
        <v>88</v>
      </c>
      <c r="G15" s="2">
        <v>88</v>
      </c>
      <c r="H15" s="2">
        <v>82</v>
      </c>
      <c r="I15" s="2">
        <v>93</v>
      </c>
      <c r="J15" s="2">
        <v>89</v>
      </c>
      <c r="K15" s="6">
        <f t="shared" si="0"/>
        <v>527</v>
      </c>
      <c r="L15" s="2" t="str">
        <f t="shared" si="1"/>
        <v>II</v>
      </c>
    </row>
    <row r="16" spans="1:13" ht="13.5" customHeight="1">
      <c r="A16" s="23" t="s">
        <v>15</v>
      </c>
      <c r="B16" s="1" t="s">
        <v>41</v>
      </c>
      <c r="C16" s="2">
        <v>2007</v>
      </c>
      <c r="D16" s="9" t="s">
        <v>33</v>
      </c>
      <c r="E16" s="2">
        <v>86</v>
      </c>
      <c r="F16" s="2">
        <v>80</v>
      </c>
      <c r="G16" s="2">
        <v>89</v>
      </c>
      <c r="H16" s="2">
        <v>85</v>
      </c>
      <c r="I16" s="2">
        <v>88</v>
      </c>
      <c r="J16" s="2">
        <v>85</v>
      </c>
      <c r="K16" s="6">
        <f t="shared" si="0"/>
        <v>513</v>
      </c>
      <c r="L16" s="2" t="str">
        <f t="shared" si="1"/>
        <v/>
      </c>
    </row>
    <row r="17" spans="1:13" ht="13.5" customHeight="1">
      <c r="A17" s="23" t="s">
        <v>16</v>
      </c>
      <c r="B17" s="1" t="s">
        <v>22</v>
      </c>
      <c r="C17" s="2">
        <v>2000</v>
      </c>
      <c r="D17" s="9" t="s">
        <v>33</v>
      </c>
      <c r="E17" s="2">
        <v>82</v>
      </c>
      <c r="F17" s="2">
        <v>71</v>
      </c>
      <c r="G17" s="2">
        <v>85</v>
      </c>
      <c r="H17" s="2">
        <v>83</v>
      </c>
      <c r="I17" s="2">
        <v>85</v>
      </c>
      <c r="J17" s="2">
        <v>73</v>
      </c>
      <c r="K17" s="6">
        <f t="shared" si="0"/>
        <v>479</v>
      </c>
      <c r="L17" s="2" t="str">
        <f t="shared" si="1"/>
        <v/>
      </c>
      <c r="M17" s="26"/>
    </row>
    <row r="18" spans="1:13" ht="13.5" customHeight="1">
      <c r="A18" s="23" t="s">
        <v>17</v>
      </c>
      <c r="B18" s="1" t="s">
        <v>87</v>
      </c>
      <c r="C18" s="2">
        <v>1965</v>
      </c>
      <c r="D18" s="9" t="s">
        <v>33</v>
      </c>
      <c r="E18" s="2">
        <v>73</v>
      </c>
      <c r="F18" s="2">
        <v>72</v>
      </c>
      <c r="G18" s="2">
        <v>78</v>
      </c>
      <c r="H18" s="2">
        <v>77</v>
      </c>
      <c r="I18" s="2">
        <v>74</v>
      </c>
      <c r="J18" s="2">
        <v>66</v>
      </c>
      <c r="K18" s="6">
        <f t="shared" si="0"/>
        <v>440</v>
      </c>
      <c r="L18" s="2" t="str">
        <f t="shared" si="1"/>
        <v/>
      </c>
    </row>
    <row r="19" spans="1:13">
      <c r="A19" s="30"/>
      <c r="C19" s="2"/>
      <c r="D19" s="9"/>
      <c r="E19" s="2"/>
      <c r="K19" s="6"/>
      <c r="L19" s="2"/>
      <c r="M19" s="26"/>
    </row>
    <row r="20" spans="1:13">
      <c r="A20" s="29"/>
      <c r="C20" s="2"/>
      <c r="D20" s="9"/>
      <c r="E20" s="2"/>
      <c r="K20" s="6"/>
      <c r="L20" s="2"/>
    </row>
    <row r="21" spans="1:13">
      <c r="A21" s="6"/>
      <c r="B21" s="11"/>
      <c r="C21" s="11"/>
      <c r="F21" s="1"/>
      <c r="G21" s="1"/>
      <c r="H21" s="1"/>
      <c r="J21" s="6"/>
    </row>
    <row r="22" spans="1:13">
      <c r="A22" s="48" t="s">
        <v>28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3">
      <c r="A24" s="7" t="s">
        <v>1</v>
      </c>
      <c r="B24" s="7" t="s">
        <v>2</v>
      </c>
      <c r="C24" s="7" t="s">
        <v>3</v>
      </c>
      <c r="D24" s="8" t="s">
        <v>4</v>
      </c>
      <c r="E24" s="47" t="s">
        <v>5</v>
      </c>
      <c r="F24" s="47"/>
      <c r="G24" s="47"/>
      <c r="H24" s="47"/>
      <c r="I24" s="7" t="s">
        <v>6</v>
      </c>
      <c r="J24" s="7" t="s">
        <v>7</v>
      </c>
    </row>
    <row r="25" spans="1:13">
      <c r="A25" s="6" t="s">
        <v>8</v>
      </c>
      <c r="B25" s="31" t="s">
        <v>107</v>
      </c>
      <c r="C25" s="2">
        <v>2006</v>
      </c>
      <c r="D25" s="9" t="s">
        <v>92</v>
      </c>
      <c r="E25" s="2">
        <v>86</v>
      </c>
      <c r="F25" s="2">
        <v>89</v>
      </c>
      <c r="G25" s="2">
        <v>94</v>
      </c>
      <c r="H25" s="2">
        <v>92</v>
      </c>
      <c r="I25" s="38">
        <f>SUM(E25:H25)</f>
        <v>361</v>
      </c>
      <c r="J25" s="2" t="str">
        <f t="shared" ref="J25:J36" si="2">IF(I25&gt;=382,"M",IF(I25&gt;=370,"I",IF(I25&gt;=340,"II",IF(I25&gt;=320,"III",""))))</f>
        <v>II</v>
      </c>
    </row>
    <row r="26" spans="1:13">
      <c r="A26" s="6" t="s">
        <v>9</v>
      </c>
      <c r="B26" s="31" t="s">
        <v>36</v>
      </c>
      <c r="C26" s="2">
        <v>2006</v>
      </c>
      <c r="D26" s="9" t="s">
        <v>37</v>
      </c>
      <c r="E26" s="2">
        <v>92</v>
      </c>
      <c r="F26" s="2">
        <v>91</v>
      </c>
      <c r="G26" s="2">
        <v>90</v>
      </c>
      <c r="H26" s="2">
        <v>88</v>
      </c>
      <c r="I26" s="38">
        <f t="shared" ref="I26:I36" si="3">SUM(E26:H26)</f>
        <v>361</v>
      </c>
      <c r="J26" s="2" t="str">
        <f t="shared" si="2"/>
        <v>II</v>
      </c>
    </row>
    <row r="27" spans="1:13">
      <c r="A27" s="6" t="s">
        <v>10</v>
      </c>
      <c r="B27" s="31" t="s">
        <v>41</v>
      </c>
      <c r="C27" s="2">
        <v>2007</v>
      </c>
      <c r="D27" s="9" t="s">
        <v>33</v>
      </c>
      <c r="E27" s="2">
        <v>86</v>
      </c>
      <c r="F27" s="2">
        <v>86</v>
      </c>
      <c r="G27" s="2">
        <v>80</v>
      </c>
      <c r="H27" s="2">
        <v>91</v>
      </c>
      <c r="I27" s="38">
        <f t="shared" si="3"/>
        <v>343</v>
      </c>
      <c r="J27" s="2" t="str">
        <f t="shared" si="2"/>
        <v>II</v>
      </c>
      <c r="K27" s="26"/>
    </row>
    <row r="28" spans="1:13">
      <c r="A28" s="2" t="s">
        <v>11</v>
      </c>
      <c r="B28" s="32" t="s">
        <v>50</v>
      </c>
      <c r="C28" s="2">
        <v>2006</v>
      </c>
      <c r="D28" s="9" t="s">
        <v>33</v>
      </c>
      <c r="E28" s="2">
        <v>80</v>
      </c>
      <c r="F28" s="2">
        <v>91</v>
      </c>
      <c r="G28" s="2">
        <v>87</v>
      </c>
      <c r="H28" s="2">
        <v>84</v>
      </c>
      <c r="I28" s="38">
        <f t="shared" si="3"/>
        <v>342</v>
      </c>
      <c r="J28" s="2" t="str">
        <f t="shared" si="2"/>
        <v>II</v>
      </c>
    </row>
    <row r="29" spans="1:13">
      <c r="A29" s="23" t="s">
        <v>11</v>
      </c>
      <c r="B29" s="32" t="s">
        <v>46</v>
      </c>
      <c r="C29" s="2">
        <v>2006</v>
      </c>
      <c r="D29" s="9" t="s">
        <v>37</v>
      </c>
      <c r="E29" s="2">
        <v>86</v>
      </c>
      <c r="F29" s="2">
        <v>90</v>
      </c>
      <c r="G29" s="2">
        <v>83</v>
      </c>
      <c r="H29" s="2">
        <v>83</v>
      </c>
      <c r="I29" s="38">
        <f t="shared" si="3"/>
        <v>342</v>
      </c>
      <c r="J29" s="2" t="str">
        <f t="shared" si="2"/>
        <v>II</v>
      </c>
    </row>
    <row r="30" spans="1:13">
      <c r="A30" s="23" t="s">
        <v>12</v>
      </c>
      <c r="B30" s="32" t="s">
        <v>66</v>
      </c>
      <c r="C30" s="2">
        <v>2008</v>
      </c>
      <c r="D30" s="9" t="s">
        <v>57</v>
      </c>
      <c r="E30" s="2">
        <v>78</v>
      </c>
      <c r="F30" s="2">
        <v>83</v>
      </c>
      <c r="G30" s="2">
        <v>82</v>
      </c>
      <c r="H30" s="2">
        <v>75</v>
      </c>
      <c r="I30" s="38">
        <f t="shared" si="3"/>
        <v>318</v>
      </c>
      <c r="J30" s="2" t="str">
        <f t="shared" si="2"/>
        <v/>
      </c>
    </row>
    <row r="31" spans="1:13">
      <c r="A31" s="23" t="s">
        <v>13</v>
      </c>
      <c r="B31" s="32" t="s">
        <v>75</v>
      </c>
      <c r="C31" s="2">
        <v>2009</v>
      </c>
      <c r="D31" s="9" t="s">
        <v>33</v>
      </c>
      <c r="E31" s="2">
        <v>74</v>
      </c>
      <c r="F31" s="2">
        <v>65</v>
      </c>
      <c r="G31" s="2">
        <v>79</v>
      </c>
      <c r="H31" s="2">
        <v>80</v>
      </c>
      <c r="I31" s="38">
        <f t="shared" si="3"/>
        <v>298</v>
      </c>
      <c r="J31" s="2" t="str">
        <f t="shared" si="2"/>
        <v/>
      </c>
    </row>
    <row r="32" spans="1:13">
      <c r="A32" s="23" t="s">
        <v>14</v>
      </c>
      <c r="B32" s="32" t="s">
        <v>53</v>
      </c>
      <c r="C32" s="2">
        <v>2011</v>
      </c>
      <c r="D32" s="9" t="s">
        <v>33</v>
      </c>
      <c r="E32" s="2">
        <v>82</v>
      </c>
      <c r="F32" s="2">
        <v>76</v>
      </c>
      <c r="G32" s="2">
        <v>68</v>
      </c>
      <c r="H32" s="2">
        <v>60</v>
      </c>
      <c r="I32" s="38">
        <f t="shared" si="3"/>
        <v>286</v>
      </c>
      <c r="J32" s="2" t="str">
        <f t="shared" si="2"/>
        <v/>
      </c>
    </row>
    <row r="33" spans="1:10">
      <c r="A33" s="23" t="s">
        <v>15</v>
      </c>
      <c r="B33" s="32" t="s">
        <v>40</v>
      </c>
      <c r="C33" s="2">
        <v>2012</v>
      </c>
      <c r="D33" s="9" t="s">
        <v>39</v>
      </c>
      <c r="E33" s="2">
        <v>66</v>
      </c>
      <c r="F33" s="2">
        <v>69</v>
      </c>
      <c r="G33" s="2">
        <v>74</v>
      </c>
      <c r="H33" s="2">
        <v>67</v>
      </c>
      <c r="I33" s="38">
        <f t="shared" si="3"/>
        <v>276</v>
      </c>
      <c r="J33" s="2" t="str">
        <f t="shared" si="2"/>
        <v/>
      </c>
    </row>
    <row r="34" spans="1:10">
      <c r="A34" s="23" t="s">
        <v>16</v>
      </c>
      <c r="B34" s="32" t="s">
        <v>55</v>
      </c>
      <c r="C34" s="2">
        <v>2011</v>
      </c>
      <c r="D34" s="9" t="s">
        <v>33</v>
      </c>
      <c r="E34" s="2">
        <v>49</v>
      </c>
      <c r="F34" s="2">
        <v>70</v>
      </c>
      <c r="G34" s="2">
        <v>74</v>
      </c>
      <c r="H34" s="2">
        <v>72</v>
      </c>
      <c r="I34" s="38">
        <f t="shared" si="3"/>
        <v>265</v>
      </c>
      <c r="J34" s="2" t="str">
        <f t="shared" si="2"/>
        <v/>
      </c>
    </row>
    <row r="35" spans="1:10">
      <c r="A35" s="23" t="s">
        <v>17</v>
      </c>
      <c r="B35" s="32" t="s">
        <v>79</v>
      </c>
      <c r="C35" s="2">
        <v>2011</v>
      </c>
      <c r="D35" s="9" t="s">
        <v>33</v>
      </c>
      <c r="E35" s="2">
        <v>71</v>
      </c>
      <c r="F35" s="2">
        <v>72</v>
      </c>
      <c r="G35" s="2">
        <v>62</v>
      </c>
      <c r="H35" s="2">
        <v>57</v>
      </c>
      <c r="I35" s="38">
        <f t="shared" si="3"/>
        <v>262</v>
      </c>
      <c r="J35" s="2" t="str">
        <f t="shared" si="2"/>
        <v/>
      </c>
    </row>
    <row r="36" spans="1:10">
      <c r="A36" s="23" t="s">
        <v>18</v>
      </c>
      <c r="B36" s="32" t="s">
        <v>103</v>
      </c>
      <c r="C36" s="2">
        <v>2008</v>
      </c>
      <c r="D36" s="9" t="s">
        <v>33</v>
      </c>
      <c r="E36" s="2">
        <v>49</v>
      </c>
      <c r="F36" s="2">
        <v>50</v>
      </c>
      <c r="G36" s="2">
        <v>38</v>
      </c>
      <c r="H36" s="2">
        <v>68</v>
      </c>
      <c r="I36" s="38">
        <f t="shared" si="3"/>
        <v>205</v>
      </c>
      <c r="J36" s="2" t="str">
        <f t="shared" si="2"/>
        <v/>
      </c>
    </row>
    <row r="37" spans="1:10">
      <c r="C37" s="2"/>
      <c r="D37" s="9"/>
    </row>
    <row r="38" spans="1:10">
      <c r="C38" s="2"/>
      <c r="D38" s="9"/>
    </row>
    <row r="39" spans="1:10">
      <c r="C39" s="2"/>
      <c r="D39" s="9"/>
    </row>
    <row r="40" spans="1:10">
      <c r="C40" s="2"/>
      <c r="D40" s="9"/>
    </row>
    <row r="41" spans="1:10">
      <c r="C41" s="2"/>
      <c r="D41" s="9"/>
    </row>
    <row r="42" spans="1:10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4" spans="1:10">
      <c r="A44" s="7"/>
      <c r="B44" s="7"/>
      <c r="C44" s="7"/>
      <c r="D44" s="8"/>
      <c r="E44" s="39"/>
      <c r="F44" s="39"/>
      <c r="G44" s="7"/>
      <c r="I44" s="7"/>
    </row>
    <row r="45" spans="1:10">
      <c r="A45" s="6"/>
      <c r="B45" s="21"/>
      <c r="C45" s="2"/>
      <c r="D45" s="9"/>
      <c r="E45" s="2"/>
      <c r="G45" s="6"/>
    </row>
    <row r="46" spans="1:10">
      <c r="A46" s="6"/>
      <c r="B46" s="21"/>
      <c r="C46" s="2"/>
      <c r="D46" s="9"/>
      <c r="E46" s="2"/>
      <c r="G46" s="6"/>
    </row>
    <row r="47" spans="1:10">
      <c r="A47" s="6"/>
      <c r="B47" s="21"/>
      <c r="C47" s="2"/>
      <c r="D47" s="9"/>
      <c r="E47" s="2"/>
      <c r="G47" s="6"/>
    </row>
    <row r="48" spans="1:10">
      <c r="A48" s="23"/>
      <c r="C48" s="2"/>
      <c r="D48" s="9"/>
      <c r="E48" s="2"/>
      <c r="G48" s="20"/>
    </row>
    <row r="49" spans="1:7">
      <c r="A49" s="23"/>
      <c r="B49" s="11"/>
      <c r="C49" s="2"/>
      <c r="D49" s="9"/>
      <c r="E49" s="2"/>
      <c r="G49" s="6"/>
    </row>
    <row r="50" spans="1:7">
      <c r="A50" s="23"/>
      <c r="B50" s="11"/>
      <c r="C50" s="2"/>
      <c r="D50" s="9"/>
      <c r="E50" s="2"/>
      <c r="G50" s="6"/>
    </row>
    <row r="51" spans="1:7" ht="17.399999999999999">
      <c r="B51" s="28"/>
      <c r="C51" s="2"/>
      <c r="D51" s="9"/>
      <c r="E51" s="2"/>
      <c r="G51" s="6"/>
    </row>
    <row r="52" spans="1:7">
      <c r="A52" s="23"/>
    </row>
    <row r="53" spans="1:7">
      <c r="A53" s="23"/>
    </row>
    <row r="54" spans="1:7">
      <c r="A54" s="23"/>
    </row>
    <row r="55" spans="1:7">
      <c r="A55" s="23"/>
    </row>
  </sheetData>
  <sortState ref="B25:J36">
    <sortCondition descending="1" ref="I25:I36"/>
  </sortState>
  <mergeCells count="7">
    <mergeCell ref="A22:J22"/>
    <mergeCell ref="E24:H24"/>
    <mergeCell ref="A1:J1"/>
    <mergeCell ref="A2:J2"/>
    <mergeCell ref="A3:J3"/>
    <mergeCell ref="A6:J6"/>
    <mergeCell ref="E8:J8"/>
  </mergeCells>
  <pageMargins left="0.75" right="0.75" top="1" bottom="1" header="0.5" footer="0.5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0" zoomScale="85" workbookViewId="0">
      <selection activeCell="H34" sqref="H34"/>
    </sheetView>
  </sheetViews>
  <sheetFormatPr defaultColWidth="9.109375" defaultRowHeight="15.6"/>
  <cols>
    <col min="1" max="1" width="5.77734375" style="2" bestFit="1" customWidth="1"/>
    <col min="2" max="2" width="19.21875" style="1" bestFit="1" customWidth="1"/>
    <col min="3" max="3" width="6.44140625" style="1" bestFit="1" customWidth="1"/>
    <col min="4" max="4" width="12.109375" style="2" bestFit="1" customWidth="1"/>
    <col min="5" max="5" width="10.109375" style="1" customWidth="1"/>
    <col min="6" max="6" width="6.5546875" style="2" customWidth="1"/>
    <col min="7" max="8" width="7.21875" style="2" bestFit="1" customWidth="1"/>
    <col min="9" max="9" width="6.5546875" style="2" bestFit="1" customWidth="1"/>
    <col min="10" max="10" width="6.6640625" style="2" customWidth="1"/>
    <col min="11" max="11" width="6.6640625" style="1" bestFit="1" customWidth="1"/>
    <col min="12" max="12" width="16.6640625" style="1" bestFit="1" customWidth="1"/>
    <col min="13" max="16384" width="9.109375" style="1"/>
  </cols>
  <sheetData>
    <row r="1" spans="1:13" ht="19.95" customHeight="1">
      <c r="A1" s="44" t="s">
        <v>95</v>
      </c>
      <c r="B1" s="44"/>
      <c r="C1" s="44"/>
      <c r="D1" s="44"/>
      <c r="E1" s="44"/>
      <c r="F1" s="44"/>
      <c r="G1" s="44"/>
      <c r="H1" s="44"/>
      <c r="I1" s="44"/>
      <c r="J1" s="44"/>
      <c r="K1" s="13"/>
    </row>
    <row r="2" spans="1:13" ht="17.399999999999999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13"/>
    </row>
    <row r="3" spans="1:13" ht="13.5" customHeight="1">
      <c r="A3" s="46" t="s">
        <v>94</v>
      </c>
      <c r="B3" s="46"/>
      <c r="C3" s="46"/>
      <c r="D3" s="46"/>
      <c r="E3" s="46"/>
      <c r="F3" s="46"/>
      <c r="G3" s="46"/>
      <c r="H3" s="46"/>
      <c r="I3" s="46"/>
      <c r="J3" s="46"/>
      <c r="K3" s="13"/>
    </row>
    <row r="4" spans="1:13" ht="17.399999999999999">
      <c r="A4" s="10"/>
      <c r="B4" s="10"/>
      <c r="C4" s="10"/>
      <c r="D4" s="10"/>
      <c r="E4" s="10"/>
      <c r="F4" s="10"/>
      <c r="G4" s="10"/>
      <c r="H4" s="10"/>
      <c r="I4" s="10"/>
      <c r="J4" s="10"/>
      <c r="K4" s="13"/>
      <c r="L4" s="12"/>
      <c r="M4" s="9"/>
    </row>
    <row r="5" spans="1:13">
      <c r="A5" s="6"/>
      <c r="B5" s="11"/>
      <c r="C5" s="11"/>
      <c r="F5" s="1"/>
      <c r="G5" s="1"/>
      <c r="H5" s="1"/>
      <c r="J5" s="6"/>
    </row>
    <row r="6" spans="1:13">
      <c r="A6" s="48" t="s">
        <v>88</v>
      </c>
      <c r="B6" s="48"/>
      <c r="C6" s="48"/>
      <c r="D6" s="48"/>
      <c r="E6" s="48"/>
      <c r="F6" s="48"/>
      <c r="G6" s="48"/>
      <c r="H6" s="48"/>
      <c r="I6" s="11"/>
      <c r="J6" s="11"/>
    </row>
    <row r="8" spans="1:13">
      <c r="A8" s="7" t="s">
        <v>1</v>
      </c>
      <c r="B8" s="7" t="s">
        <v>2</v>
      </c>
      <c r="C8" s="7" t="s">
        <v>3</v>
      </c>
      <c r="D8" s="8" t="s">
        <v>4</v>
      </c>
      <c r="E8" s="47" t="s">
        <v>5</v>
      </c>
      <c r="F8" s="47"/>
      <c r="G8" s="7" t="s">
        <v>6</v>
      </c>
      <c r="I8" s="20"/>
      <c r="K8" s="7"/>
    </row>
    <row r="9" spans="1:13">
      <c r="A9" s="6" t="s">
        <v>8</v>
      </c>
      <c r="B9" s="1" t="s">
        <v>58</v>
      </c>
      <c r="C9" s="2">
        <v>2015</v>
      </c>
      <c r="D9" s="9" t="s">
        <v>57</v>
      </c>
      <c r="E9" s="2">
        <v>97.4</v>
      </c>
      <c r="F9" s="2">
        <v>90.6</v>
      </c>
      <c r="G9" s="18">
        <f t="shared" ref="G9" si="0">SUM(E9:F9)</f>
        <v>188</v>
      </c>
      <c r="H9" s="26"/>
      <c r="K9" s="6"/>
    </row>
    <row r="10" spans="1:13">
      <c r="G10" s="18"/>
      <c r="H10" s="26"/>
      <c r="K10" s="2"/>
    </row>
    <row r="13" spans="1:13">
      <c r="A13" s="48" t="s">
        <v>89</v>
      </c>
      <c r="B13" s="48"/>
      <c r="C13" s="48"/>
      <c r="D13" s="48"/>
      <c r="E13" s="48"/>
      <c r="F13" s="48"/>
      <c r="G13" s="48"/>
      <c r="H13" s="48"/>
      <c r="I13" s="11"/>
      <c r="J13" s="11"/>
    </row>
    <row r="15" spans="1:13">
      <c r="A15" s="7" t="s">
        <v>1</v>
      </c>
      <c r="B15" s="7" t="s">
        <v>2</v>
      </c>
      <c r="C15" s="7" t="s">
        <v>3</v>
      </c>
      <c r="D15" s="8" t="s">
        <v>4</v>
      </c>
      <c r="E15" s="47" t="s">
        <v>5</v>
      </c>
      <c r="F15" s="47"/>
      <c r="G15" s="7" t="s">
        <v>6</v>
      </c>
      <c r="I15" s="7"/>
    </row>
    <row r="16" spans="1:13">
      <c r="A16" s="6" t="s">
        <v>8</v>
      </c>
      <c r="B16" s="31" t="s">
        <v>56</v>
      </c>
      <c r="C16" s="2">
        <v>2012</v>
      </c>
      <c r="D16" s="9" t="s">
        <v>57</v>
      </c>
      <c r="E16" s="17">
        <v>106.7</v>
      </c>
      <c r="F16" s="17">
        <v>104.2</v>
      </c>
      <c r="G16" s="25">
        <f t="shared" ref="G16:G28" si="1">SUM(E16:F16)</f>
        <v>210.9</v>
      </c>
    </row>
    <row r="17" spans="1:8">
      <c r="A17" s="6" t="s">
        <v>9</v>
      </c>
      <c r="B17" s="31" t="s">
        <v>59</v>
      </c>
      <c r="C17" s="2">
        <v>2012</v>
      </c>
      <c r="D17" s="9" t="s">
        <v>57</v>
      </c>
      <c r="E17" s="17">
        <v>104.1</v>
      </c>
      <c r="F17" s="17">
        <v>104.3</v>
      </c>
      <c r="G17" s="25">
        <f t="shared" si="1"/>
        <v>208.39999999999998</v>
      </c>
      <c r="H17" s="26"/>
    </row>
    <row r="18" spans="1:8">
      <c r="A18" s="6" t="s">
        <v>10</v>
      </c>
      <c r="B18" s="31" t="s">
        <v>61</v>
      </c>
      <c r="C18" s="2">
        <v>2008</v>
      </c>
      <c r="D18" s="9" t="s">
        <v>57</v>
      </c>
      <c r="E18" s="17">
        <v>103.1</v>
      </c>
      <c r="F18" s="17">
        <v>103.8</v>
      </c>
      <c r="G18" s="25">
        <f t="shared" si="1"/>
        <v>206.89999999999998</v>
      </c>
      <c r="H18" s="26"/>
    </row>
    <row r="19" spans="1:8">
      <c r="A19" s="23" t="s">
        <v>11</v>
      </c>
      <c r="B19" s="1" t="s">
        <v>60</v>
      </c>
      <c r="C19" s="2">
        <v>2010</v>
      </c>
      <c r="D19" s="9" t="s">
        <v>57</v>
      </c>
      <c r="E19" s="17">
        <v>102.2</v>
      </c>
      <c r="F19" s="17">
        <v>103.1</v>
      </c>
      <c r="G19" s="25">
        <f t="shared" si="1"/>
        <v>205.3</v>
      </c>
      <c r="H19" s="26"/>
    </row>
    <row r="20" spans="1:8">
      <c r="A20" s="23" t="s">
        <v>12</v>
      </c>
      <c r="B20" s="1" t="s">
        <v>62</v>
      </c>
      <c r="C20" s="2">
        <v>2009</v>
      </c>
      <c r="D20" s="9" t="s">
        <v>57</v>
      </c>
      <c r="E20" s="17">
        <v>103</v>
      </c>
      <c r="F20" s="17">
        <v>102.3</v>
      </c>
      <c r="G20" s="25">
        <f t="shared" si="1"/>
        <v>205.3</v>
      </c>
      <c r="H20" s="26"/>
    </row>
    <row r="21" spans="1:8">
      <c r="A21" s="23" t="s">
        <v>13</v>
      </c>
      <c r="B21" s="1" t="s">
        <v>79</v>
      </c>
      <c r="C21" s="2">
        <v>2011</v>
      </c>
      <c r="D21" s="9" t="s">
        <v>33</v>
      </c>
      <c r="E21" s="17">
        <v>102.8</v>
      </c>
      <c r="F21" s="17">
        <v>101.2</v>
      </c>
      <c r="G21" s="25">
        <f t="shared" si="1"/>
        <v>204</v>
      </c>
      <c r="H21" s="26"/>
    </row>
    <row r="22" spans="1:8">
      <c r="A22" s="23" t="s">
        <v>14</v>
      </c>
      <c r="B22" s="1" t="s">
        <v>54</v>
      </c>
      <c r="C22" s="2">
        <v>2011</v>
      </c>
      <c r="D22" s="9" t="s">
        <v>33</v>
      </c>
      <c r="E22" s="17">
        <v>102.7</v>
      </c>
      <c r="F22" s="17">
        <v>101.1</v>
      </c>
      <c r="G22" s="25">
        <f t="shared" si="1"/>
        <v>203.8</v>
      </c>
    </row>
    <row r="23" spans="1:8">
      <c r="A23" s="23" t="s">
        <v>15</v>
      </c>
      <c r="B23" s="1" t="s">
        <v>53</v>
      </c>
      <c r="C23" s="2">
        <v>2011</v>
      </c>
      <c r="D23" s="9" t="s">
        <v>33</v>
      </c>
      <c r="E23" s="17">
        <v>102.5</v>
      </c>
      <c r="F23" s="17">
        <v>100.4</v>
      </c>
      <c r="G23" s="25">
        <f t="shared" si="1"/>
        <v>202.9</v>
      </c>
    </row>
    <row r="24" spans="1:8">
      <c r="A24" s="23" t="s">
        <v>16</v>
      </c>
      <c r="B24" s="1" t="s">
        <v>34</v>
      </c>
      <c r="C24" s="2">
        <v>2010</v>
      </c>
      <c r="D24" s="9" t="s">
        <v>33</v>
      </c>
      <c r="E24" s="17">
        <v>100.2</v>
      </c>
      <c r="F24" s="17">
        <v>101.9</v>
      </c>
      <c r="G24" s="25">
        <f t="shared" si="1"/>
        <v>202.10000000000002</v>
      </c>
    </row>
    <row r="25" spans="1:8">
      <c r="A25" s="23" t="s">
        <v>17</v>
      </c>
      <c r="B25" s="1" t="s">
        <v>55</v>
      </c>
      <c r="C25" s="2">
        <v>2011</v>
      </c>
      <c r="D25" s="9" t="s">
        <v>33</v>
      </c>
      <c r="E25" s="17">
        <v>101.2</v>
      </c>
      <c r="F25" s="17">
        <v>99.5</v>
      </c>
      <c r="G25" s="25">
        <f t="shared" si="1"/>
        <v>200.7</v>
      </c>
    </row>
    <row r="26" spans="1:8">
      <c r="A26" s="23" t="s">
        <v>18</v>
      </c>
      <c r="B26" s="1" t="s">
        <v>104</v>
      </c>
      <c r="C26" s="2">
        <v>2009</v>
      </c>
      <c r="D26" s="1" t="s">
        <v>33</v>
      </c>
      <c r="E26" s="17">
        <v>98.7</v>
      </c>
      <c r="F26" s="17">
        <v>100.2</v>
      </c>
      <c r="G26" s="6">
        <f t="shared" si="1"/>
        <v>198.9</v>
      </c>
      <c r="H26" s="26"/>
    </row>
    <row r="27" spans="1:8">
      <c r="A27" s="23" t="s">
        <v>19</v>
      </c>
      <c r="B27" s="1" t="s">
        <v>75</v>
      </c>
      <c r="C27" s="2">
        <v>2009</v>
      </c>
      <c r="D27" s="9" t="s">
        <v>33</v>
      </c>
      <c r="E27" s="17">
        <v>100.1</v>
      </c>
      <c r="F27" s="17">
        <v>98.6</v>
      </c>
      <c r="G27" s="25">
        <f t="shared" si="1"/>
        <v>198.7</v>
      </c>
      <c r="H27" s="26"/>
    </row>
    <row r="28" spans="1:8">
      <c r="A28" s="23" t="s">
        <v>86</v>
      </c>
      <c r="B28" s="1" t="s">
        <v>103</v>
      </c>
      <c r="C28" s="2">
        <v>2008</v>
      </c>
      <c r="D28" s="1" t="s">
        <v>33</v>
      </c>
      <c r="E28" s="17">
        <v>94.9</v>
      </c>
      <c r="F28" s="17">
        <v>101.6</v>
      </c>
      <c r="G28" s="6">
        <f t="shared" si="1"/>
        <v>196.5</v>
      </c>
      <c r="H28" s="26"/>
    </row>
    <row r="29" spans="1:8">
      <c r="A29" s="23"/>
      <c r="B29" s="21"/>
      <c r="C29" s="2"/>
      <c r="D29" s="9"/>
      <c r="E29" s="17"/>
      <c r="F29" s="17"/>
      <c r="G29" s="25"/>
    </row>
    <row r="30" spans="1:8">
      <c r="A30" s="23"/>
      <c r="C30" s="2"/>
      <c r="D30" s="9"/>
      <c r="E30" s="17"/>
      <c r="F30" s="17"/>
      <c r="G30" s="25"/>
      <c r="H30" s="26"/>
    </row>
    <row r="31" spans="1:8">
      <c r="A31" s="23"/>
      <c r="C31" s="2"/>
      <c r="D31" s="9"/>
      <c r="E31" s="17"/>
      <c r="F31" s="17"/>
      <c r="G31" s="25"/>
    </row>
    <row r="32" spans="1:8">
      <c r="A32" s="23"/>
      <c r="C32" s="2"/>
      <c r="D32" s="9"/>
      <c r="E32" s="17"/>
      <c r="F32" s="17"/>
      <c r="G32" s="25"/>
    </row>
    <row r="33" spans="1:8">
      <c r="A33" s="23"/>
      <c r="C33" s="2"/>
      <c r="D33" s="9"/>
      <c r="E33" s="17"/>
      <c r="F33" s="17"/>
      <c r="G33" s="25"/>
      <c r="H33" s="26"/>
    </row>
    <row r="34" spans="1:8">
      <c r="A34" s="23"/>
      <c r="C34" s="2"/>
      <c r="D34" s="9"/>
      <c r="E34" s="17"/>
      <c r="F34" s="17"/>
      <c r="G34" s="25"/>
    </row>
    <row r="35" spans="1:8">
      <c r="A35" s="23"/>
      <c r="C35" s="2"/>
      <c r="D35" s="9"/>
      <c r="E35" s="17"/>
      <c r="F35" s="17"/>
      <c r="G35" s="25"/>
      <c r="H35" s="26"/>
    </row>
    <row r="36" spans="1:8">
      <c r="A36" s="23"/>
      <c r="C36" s="2"/>
      <c r="D36" s="9"/>
      <c r="E36" s="17"/>
      <c r="F36" s="17"/>
      <c r="G36" s="25"/>
    </row>
    <row r="37" spans="1:8">
      <c r="C37" s="2"/>
      <c r="D37" s="9"/>
      <c r="E37" s="17"/>
      <c r="F37" s="17"/>
      <c r="G37" s="25"/>
    </row>
    <row r="38" spans="1:8">
      <c r="C38" s="2"/>
      <c r="D38" s="9"/>
      <c r="E38" s="17"/>
      <c r="F38" s="17"/>
      <c r="G38" s="25"/>
    </row>
    <row r="39" spans="1:8">
      <c r="C39" s="2"/>
      <c r="D39" s="9"/>
      <c r="E39" s="17"/>
      <c r="F39" s="17"/>
      <c r="G39" s="25"/>
    </row>
    <row r="40" spans="1:8">
      <c r="C40" s="2"/>
      <c r="D40" s="9"/>
      <c r="E40" s="17"/>
      <c r="F40" s="17"/>
      <c r="G40" s="25"/>
    </row>
    <row r="41" spans="1:8">
      <c r="C41" s="2"/>
      <c r="D41" s="1"/>
      <c r="E41" s="2"/>
      <c r="G41" s="6"/>
    </row>
    <row r="42" spans="1:8">
      <c r="C42" s="2"/>
      <c r="D42" s="1"/>
      <c r="G42" s="6"/>
    </row>
    <row r="43" spans="1:8">
      <c r="C43" s="2"/>
    </row>
  </sheetData>
  <sortState ref="B16:G28">
    <sortCondition descending="1" ref="G16:G28"/>
  </sortState>
  <mergeCells count="7">
    <mergeCell ref="E15:F15"/>
    <mergeCell ref="A6:H6"/>
    <mergeCell ref="A13:H13"/>
    <mergeCell ref="A1:J1"/>
    <mergeCell ref="A2:J2"/>
    <mergeCell ref="A3:J3"/>
    <mergeCell ref="E8:F8"/>
  </mergeCells>
  <hyperlinks>
    <hyperlink ref="A4" r:id="rId1" display="Võistlust toetas auhindadega laskesportlase ja hobilaskuri veebipood:  laskur.e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zoomScale="85" zoomScaleNormal="85" workbookViewId="0">
      <selection activeCell="B29" sqref="B29"/>
    </sheetView>
  </sheetViews>
  <sheetFormatPr defaultRowHeight="13.2"/>
  <cols>
    <col min="1" max="1" width="24.44140625" bestFit="1" customWidth="1"/>
    <col min="2" max="2" width="14.109375" bestFit="1" customWidth="1"/>
  </cols>
  <sheetData>
    <row r="1" spans="1:18" ht="32.549999999999997" customHeight="1">
      <c r="A1" s="51" t="s">
        <v>95</v>
      </c>
      <c r="B1" s="52"/>
      <c r="C1" s="52"/>
      <c r="D1" s="52"/>
      <c r="E1" s="52"/>
      <c r="F1" s="52"/>
      <c r="G1" s="52"/>
      <c r="H1" s="52"/>
      <c r="I1" s="52"/>
    </row>
    <row r="2" spans="1:18">
      <c r="A2" s="46" t="s">
        <v>94</v>
      </c>
      <c r="B2" s="46"/>
      <c r="C2" s="46"/>
      <c r="D2" s="46"/>
      <c r="E2" s="46"/>
      <c r="F2" s="46"/>
      <c r="G2" s="46"/>
      <c r="H2" s="46"/>
      <c r="I2" s="46"/>
      <c r="J2" s="46"/>
    </row>
    <row r="3" spans="1:18" ht="15.6">
      <c r="A3" s="15"/>
      <c r="B3" s="15"/>
      <c r="C3" s="15"/>
      <c r="D3" s="15"/>
      <c r="E3" s="15"/>
      <c r="F3" s="14"/>
      <c r="G3" s="14"/>
      <c r="H3" s="14"/>
      <c r="I3" s="14"/>
    </row>
    <row r="4" spans="1:18" ht="15.6">
      <c r="A4" s="15"/>
      <c r="B4" s="15"/>
      <c r="C4" s="15"/>
      <c r="D4" s="15"/>
      <c r="E4" s="15"/>
      <c r="F4" s="14"/>
      <c r="G4" s="14"/>
      <c r="H4" s="14"/>
      <c r="I4" s="14"/>
    </row>
    <row r="5" spans="1:18" ht="15.6">
      <c r="A5" s="15" t="s">
        <v>20</v>
      </c>
      <c r="B5" s="15"/>
      <c r="C5" s="15"/>
      <c r="D5" s="15"/>
      <c r="E5" s="15"/>
      <c r="F5" s="14"/>
      <c r="G5" s="14"/>
      <c r="H5" s="14"/>
      <c r="I5" s="14"/>
    </row>
    <row r="6" spans="1:18" ht="15.6">
      <c r="A6" s="15"/>
      <c r="B6" s="15" t="s">
        <v>21</v>
      </c>
      <c r="C6" s="15"/>
      <c r="D6" s="15"/>
      <c r="E6" s="15"/>
      <c r="F6" s="14"/>
      <c r="G6" s="14"/>
      <c r="H6" s="14"/>
      <c r="I6" s="14"/>
    </row>
    <row r="7" spans="1:18" ht="15.6">
      <c r="A7" s="15"/>
      <c r="B7" s="15" t="s">
        <v>87</v>
      </c>
      <c r="C7" s="15"/>
      <c r="D7" s="15"/>
      <c r="E7" s="15"/>
      <c r="F7" s="14"/>
      <c r="G7" s="14"/>
      <c r="H7" s="14"/>
      <c r="I7" s="14"/>
    </row>
    <row r="8" spans="1:18" ht="15.6">
      <c r="A8" s="15"/>
      <c r="B8" s="15"/>
      <c r="C8" s="15"/>
      <c r="D8" s="15"/>
      <c r="E8" s="15"/>
      <c r="F8" s="14"/>
      <c r="G8" s="14"/>
      <c r="H8" s="14"/>
      <c r="I8" s="14"/>
    </row>
    <row r="9" spans="1:18" ht="19.95" customHeight="1">
      <c r="A9" s="15" t="s">
        <v>51</v>
      </c>
      <c r="B9" s="15"/>
      <c r="C9" s="15"/>
      <c r="E9" s="15"/>
      <c r="F9" s="14"/>
      <c r="G9" s="14"/>
      <c r="H9" s="14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5.6">
      <c r="A10" s="15"/>
      <c r="B10" s="15" t="s">
        <v>21</v>
      </c>
      <c r="C10" s="15"/>
      <c r="E10" s="15"/>
      <c r="F10" s="14"/>
      <c r="G10" s="14"/>
      <c r="H10" s="14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5.6">
      <c r="A11" s="15"/>
      <c r="B11" s="15" t="s">
        <v>22</v>
      </c>
      <c r="C11" s="15"/>
      <c r="E11" s="15"/>
      <c r="F11" s="14"/>
      <c r="G11" s="14"/>
      <c r="H11" s="14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5.6">
      <c r="A12" s="15"/>
      <c r="B12" s="15"/>
      <c r="C12" s="15"/>
      <c r="D12" s="15"/>
      <c r="E12" s="15"/>
      <c r="F12" s="14"/>
      <c r="G12" s="14"/>
      <c r="H12" s="14"/>
      <c r="I12" s="14"/>
    </row>
    <row r="13" spans="1:18" ht="15.6">
      <c r="A13" s="15" t="s">
        <v>23</v>
      </c>
      <c r="B13" s="15"/>
      <c r="C13" s="15"/>
      <c r="D13" s="15"/>
      <c r="E13" s="15"/>
      <c r="F13" s="14"/>
      <c r="G13" s="14"/>
      <c r="H13" s="14"/>
      <c r="I13" s="14"/>
    </row>
    <row r="14" spans="1:18" ht="15.6">
      <c r="A14" s="15"/>
      <c r="B14" s="15" t="s">
        <v>22</v>
      </c>
      <c r="C14" s="15"/>
      <c r="D14" s="15"/>
      <c r="E14" s="15"/>
      <c r="F14" s="14"/>
      <c r="G14" s="14"/>
      <c r="H14" s="14"/>
      <c r="I14" s="14"/>
    </row>
    <row r="15" spans="1:18" ht="15.6">
      <c r="A15" s="15"/>
      <c r="B15" s="15" t="s">
        <v>83</v>
      </c>
      <c r="C15" s="15"/>
      <c r="D15" s="15"/>
      <c r="E15" s="15"/>
      <c r="F15" s="14"/>
      <c r="G15" s="14"/>
      <c r="H15" s="14"/>
      <c r="I15" s="14"/>
    </row>
    <row r="16" spans="1:18" ht="15.6">
      <c r="A16" s="15"/>
      <c r="B16" s="15" t="s">
        <v>84</v>
      </c>
      <c r="C16" s="15"/>
      <c r="D16" s="15"/>
      <c r="E16" s="15"/>
      <c r="F16" s="14"/>
      <c r="G16" s="14"/>
      <c r="H16" s="14"/>
      <c r="I16" s="14"/>
    </row>
    <row r="17" spans="1:11" ht="15.6">
      <c r="A17" s="15"/>
      <c r="B17" s="15"/>
      <c r="C17" s="15"/>
      <c r="D17" s="15"/>
      <c r="E17" s="15"/>
    </row>
    <row r="18" spans="1:11" ht="15.6">
      <c r="A18" s="15" t="s">
        <v>24</v>
      </c>
      <c r="B18" s="15"/>
      <c r="C18" s="15"/>
      <c r="D18" s="15"/>
      <c r="E18" s="15"/>
    </row>
    <row r="20" spans="1:11" ht="13.8">
      <c r="A20" s="53" t="s">
        <v>110</v>
      </c>
      <c r="B20" s="53"/>
      <c r="C20" s="53"/>
      <c r="D20" s="53"/>
      <c r="E20" s="53"/>
      <c r="F20" s="53"/>
      <c r="G20" s="53"/>
      <c r="H20" s="12"/>
      <c r="I20" s="12"/>
      <c r="J20" s="12"/>
      <c r="K20" s="12"/>
    </row>
    <row r="21" spans="1:11" ht="15.6">
      <c r="A21" s="4"/>
      <c r="D21" s="4"/>
      <c r="F21" s="1"/>
      <c r="G21" s="3"/>
      <c r="H21" s="3"/>
      <c r="I21" s="3"/>
      <c r="J21" s="5"/>
    </row>
    <row r="22" spans="1:11" ht="15.6">
      <c r="A22" s="4"/>
      <c r="B22" s="4"/>
      <c r="C22" s="3"/>
      <c r="D22" s="4"/>
      <c r="E22" s="1"/>
      <c r="F22" s="1"/>
      <c r="G22" s="3"/>
      <c r="H22" s="3"/>
      <c r="I22" s="3"/>
      <c r="J22" s="5"/>
    </row>
    <row r="23" spans="1:11" ht="15.6">
      <c r="B23" s="4"/>
      <c r="C23" s="3"/>
      <c r="D23" s="4"/>
      <c r="E23" s="1"/>
      <c r="F23" s="1"/>
      <c r="G23" s="3"/>
      <c r="I23" s="3"/>
      <c r="J23" s="5"/>
    </row>
    <row r="24" spans="1:11" ht="15.6">
      <c r="A24" s="4"/>
      <c r="B24" s="4"/>
      <c r="C24" s="3"/>
      <c r="D24" s="4"/>
      <c r="F24" s="1"/>
      <c r="G24" s="3"/>
      <c r="H24" s="3"/>
      <c r="I24" s="3"/>
      <c r="J24" s="5"/>
    </row>
    <row r="25" spans="1:11" ht="15.6">
      <c r="A25" s="2"/>
      <c r="B25" s="1"/>
      <c r="C25" s="1"/>
      <c r="D25" s="2"/>
      <c r="E25" s="1"/>
      <c r="F25" s="2"/>
      <c r="G25" s="2"/>
      <c r="H25" s="2"/>
      <c r="I25" s="2"/>
      <c r="J25" s="2"/>
    </row>
    <row r="26" spans="1:11" ht="15.6">
      <c r="A26" s="2"/>
      <c r="B26" s="1"/>
      <c r="C26" s="1"/>
      <c r="D26" s="2"/>
      <c r="E26" s="1"/>
      <c r="F26" s="2"/>
      <c r="G26" s="2"/>
      <c r="H26" s="2"/>
      <c r="I26" s="2"/>
      <c r="J26" s="2"/>
    </row>
    <row r="27" spans="1:11" ht="15.6">
      <c r="A27" s="2"/>
      <c r="B27" s="1"/>
      <c r="C27" s="1"/>
      <c r="D27" s="2"/>
      <c r="E27" s="1"/>
      <c r="G27" s="2"/>
      <c r="H27" s="2"/>
      <c r="I27" s="2"/>
      <c r="J27" s="2"/>
    </row>
    <row r="28" spans="1:11" ht="15.6">
      <c r="A28" s="2"/>
      <c r="B28" s="1"/>
      <c r="C28" s="1"/>
      <c r="D28" s="2"/>
      <c r="E28" s="1"/>
      <c r="F28" s="2"/>
      <c r="G28" s="2"/>
      <c r="H28" s="2"/>
      <c r="I28" s="2"/>
      <c r="J28" s="2"/>
    </row>
  </sheetData>
  <mergeCells count="3">
    <mergeCell ref="A1:I1"/>
    <mergeCell ref="A20:G20"/>
    <mergeCell ref="A2:J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6</vt:i4>
      </vt:variant>
      <vt:variant>
        <vt:lpstr>Nimega vahemikud</vt:lpstr>
      </vt:variant>
      <vt:variant>
        <vt:i4>8</vt:i4>
      </vt:variant>
    </vt:vector>
  </HeadingPairs>
  <TitlesOfParts>
    <vt:vector size="14" baseType="lpstr">
      <vt:lpstr>Naised püss </vt:lpstr>
      <vt:lpstr>Mehed püss </vt:lpstr>
      <vt:lpstr>Naised püstol</vt:lpstr>
      <vt:lpstr>Mehed püstol </vt:lpstr>
      <vt:lpstr>20 l toelt</vt:lpstr>
      <vt:lpstr>Kohtunikud ja toetajad</vt:lpstr>
      <vt:lpstr>'Mehed püss '!okjb</vt:lpstr>
      <vt:lpstr>'Mehed püstol '!okjb</vt:lpstr>
      <vt:lpstr>'Mehed püss '!Prindiala</vt:lpstr>
      <vt:lpstr>'Mehed püstol '!Prindiala</vt:lpstr>
      <vt:lpstr>'Naised püss '!Prindiala</vt:lpstr>
      <vt:lpstr>'Naised püstol'!Prindiala</vt:lpstr>
      <vt:lpstr>'Mehed püss '!wertklöä</vt:lpstr>
      <vt:lpstr>'Mehed püstol '!wertklöä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Kasutaja</cp:lastModifiedBy>
  <cp:lastPrinted>2022-12-18T15:44:22Z</cp:lastPrinted>
  <dcterms:created xsi:type="dcterms:W3CDTF">1996-10-14T23:33:28Z</dcterms:created>
  <dcterms:modified xsi:type="dcterms:W3CDTF">2024-01-09T20:53:13Z</dcterms:modified>
</cp:coreProperties>
</file>