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D:\Tipu Looduskool\projektid\Intereg Estlat\Audit\final\lihtsustatud\"/>
    </mc:Choice>
  </mc:AlternateContent>
  <xr:revisionPtr revIDLastSave="0" documentId="13_ncr:1_{564899F5-672D-4BCF-A05A-845687311B5C}" xr6:coauthVersionLast="45" xr6:coauthVersionMax="45" xr10:uidLastSave="{00000000-0000-0000-0000-000000000000}"/>
  <bookViews>
    <workbookView xWindow="-108" yWindow="-108" windowWidth="23256" windowHeight="12576" tabRatio="751" firstSheet="2" activeTab="2" xr2:uid="{00000000-000D-0000-FFFF-FFFF00000000}"/>
  </bookViews>
  <sheets>
    <sheet name="Sheet1" sheetId="1" state="hidden" r:id="rId1"/>
    <sheet name="Prügikastide_asukoht" sheetId="2" r:id="rId2"/>
    <sheet name="SISSEJUHATUS" sheetId="10" r:id="rId3"/>
    <sheet name="Jäätmed 1. nädal" sheetId="5" r:id="rId4"/>
    <sheet name="Analüüs 1. nädal" sheetId="6" r:id="rId5"/>
    <sheet name="Jäätmed kuu aega hiljem" sheetId="8" r:id="rId6"/>
    <sheet name="Muutus" sheetId="9" r:id="rId7"/>
  </sheets>
  <definedNames>
    <definedName name="_xlnm.Print_Area" localSheetId="1">Prügikastide_asukoht!$A$1:$I$14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9" l="1"/>
  <c r="F6" i="9" s="1"/>
  <c r="H6" i="9" s="1"/>
  <c r="E17" i="9"/>
  <c r="C17" i="9"/>
  <c r="G17" i="9" s="1"/>
  <c r="I17" i="9" s="1"/>
  <c r="B17" i="9"/>
  <c r="C9" i="9"/>
  <c r="C8" i="9"/>
  <c r="C7" i="9"/>
  <c r="C6" i="9"/>
  <c r="B5" i="9"/>
  <c r="E16" i="6"/>
  <c r="C16" i="6"/>
  <c r="B16" i="6"/>
  <c r="D16" i="6" s="1"/>
  <c r="L10" i="8"/>
  <c r="D10" i="9" s="1"/>
  <c r="L10" i="5"/>
  <c r="B11" i="6" s="1"/>
  <c r="E11" i="9"/>
  <c r="E9" i="9"/>
  <c r="E8" i="9"/>
  <c r="E7" i="9"/>
  <c r="E6" i="9"/>
  <c r="E5" i="9"/>
  <c r="D11" i="9"/>
  <c r="D17" i="9"/>
  <c r="D9" i="9"/>
  <c r="D8" i="9"/>
  <c r="D7" i="9"/>
  <c r="D6" i="9"/>
  <c r="D5" i="9"/>
  <c r="B11" i="9"/>
  <c r="C11" i="9"/>
  <c r="C5" i="9"/>
  <c r="B7" i="9"/>
  <c r="B8" i="9"/>
  <c r="F8" i="9" s="1"/>
  <c r="H8" i="9" s="1"/>
  <c r="B9" i="9"/>
  <c r="H11" i="8"/>
  <c r="H10" i="8"/>
  <c r="H9" i="8"/>
  <c r="H8" i="8"/>
  <c r="H7" i="8"/>
  <c r="C10" i="6"/>
  <c r="E10" i="6" s="1"/>
  <c r="C9" i="6"/>
  <c r="E9" i="6" s="1"/>
  <c r="C8" i="6"/>
  <c r="E8" i="6" s="1"/>
  <c r="C7" i="6"/>
  <c r="E7" i="6" s="1"/>
  <c r="C6" i="6"/>
  <c r="E6" i="6" s="1"/>
  <c r="C12" i="6"/>
  <c r="E12" i="6" s="1"/>
  <c r="B12" i="6"/>
  <c r="B10" i="6"/>
  <c r="D10" i="6" s="1"/>
  <c r="B9" i="6"/>
  <c r="D9" i="6" s="1"/>
  <c r="B8" i="6"/>
  <c r="D8" i="6" s="1"/>
  <c r="B7" i="6"/>
  <c r="D7" i="6" s="1"/>
  <c r="B6" i="6"/>
  <c r="D6" i="6" s="1"/>
  <c r="H7" i="5"/>
  <c r="F11" i="9" l="1"/>
  <c r="H11" i="9" s="1"/>
  <c r="E12" i="9"/>
  <c r="E13" i="9" s="1"/>
  <c r="F17" i="9"/>
  <c r="H17" i="9" s="1"/>
  <c r="F5" i="9"/>
  <c r="H5" i="9" s="1"/>
  <c r="B10" i="9"/>
  <c r="F10" i="9" s="1"/>
  <c r="H10" i="9" s="1"/>
  <c r="C13" i="6"/>
  <c r="C12" i="9"/>
  <c r="F9" i="9"/>
  <c r="H9" i="9" s="1"/>
  <c r="F7" i="9"/>
  <c r="H7" i="9" s="1"/>
  <c r="D12" i="9"/>
  <c r="D13" i="9" s="1"/>
  <c r="D11" i="6"/>
  <c r="G11" i="9"/>
  <c r="I11" i="9" s="1"/>
  <c r="G7" i="9"/>
  <c r="I7" i="9" s="1"/>
  <c r="G9" i="9"/>
  <c r="I9" i="9" s="1"/>
  <c r="G8" i="9"/>
  <c r="I8" i="9" s="1"/>
  <c r="B12" i="9"/>
  <c r="G6" i="9"/>
  <c r="I6" i="9" s="1"/>
  <c r="G5" i="9"/>
  <c r="I5" i="9" s="1"/>
  <c r="B13" i="6"/>
  <c r="B14" i="6" s="1"/>
  <c r="E13" i="6"/>
  <c r="E14" i="6" s="1"/>
  <c r="C14" i="6"/>
  <c r="D12" i="6"/>
  <c r="H11" i="5"/>
  <c r="H10" i="5"/>
  <c r="H9" i="5"/>
  <c r="H8" i="5"/>
  <c r="D13" i="6" l="1"/>
  <c r="D14" i="6" s="1"/>
  <c r="F12" i="9"/>
  <c r="H12" i="9" s="1"/>
  <c r="B13" i="9"/>
  <c r="G2" i="2"/>
  <c r="F2" i="2"/>
  <c r="H2" i="2" l="1"/>
  <c r="G12" i="9"/>
  <c r="I12" i="9" s="1"/>
  <c r="C13" i="9"/>
</calcChain>
</file>

<file path=xl/sharedStrings.xml><?xml version="1.0" encoding="utf-8"?>
<sst xmlns="http://schemas.openxmlformats.org/spreadsheetml/2006/main" count="221" uniqueCount="155">
  <si>
    <t>Papes bāka</t>
  </si>
  <si>
    <t>Putuplasts putas</t>
  </si>
  <si>
    <t>Jūrmalciems</t>
  </si>
  <si>
    <t>Auduma virves un šņores</t>
  </si>
  <si>
    <t>Bernāti</t>
  </si>
  <si>
    <t>Stikla un keramikas gabali</t>
  </si>
  <si>
    <t>Liepāja Karosta</t>
  </si>
  <si>
    <t>Metāla pudeļu vāki/korķi</t>
  </si>
  <si>
    <t>Ziemupe</t>
  </si>
  <si>
    <t>Alumīnija skārdenes</t>
  </si>
  <si>
    <t>Pāvilosta</t>
  </si>
  <si>
    <t>Papīra iepakojums</t>
  </si>
  <si>
    <t>Gumijas loksnes un kameras</t>
  </si>
  <si>
    <t>Jūrkalne</t>
  </si>
  <si>
    <t xml:space="preserve">Azbesta šīferis un būvmateriāli </t>
  </si>
  <si>
    <t>Užava</t>
  </si>
  <si>
    <t>Ventspils</t>
  </si>
  <si>
    <t>Staldzene</t>
  </si>
  <si>
    <t>Liepene</t>
  </si>
  <si>
    <t>Ovīši</t>
  </si>
  <si>
    <t>Irbes ieteka</t>
  </si>
  <si>
    <t>Mazirbe</t>
  </si>
  <si>
    <t>Kolka</t>
  </si>
  <si>
    <t>Pūrciems</t>
  </si>
  <si>
    <t>Roja</t>
  </si>
  <si>
    <t>Kaltene</t>
  </si>
  <si>
    <t>Mērsrags</t>
  </si>
  <si>
    <t>Abragciems</t>
  </si>
  <si>
    <t>Engure</t>
  </si>
  <si>
    <t>Apšuciems</t>
  </si>
  <si>
    <t>Lapmežciems</t>
  </si>
  <si>
    <t>Jaunķemeri</t>
  </si>
  <si>
    <t>Lielupes ieteka</t>
  </si>
  <si>
    <t>Vakarbuļļi</t>
  </si>
  <si>
    <t>Daugavgrīva</t>
  </si>
  <si>
    <t>Prügikasti asukoht ( ruumide põhiselt)</t>
  </si>
  <si>
    <t xml:space="preserve">Sorteerimata prügiga kastide arv asukohas </t>
  </si>
  <si>
    <t>Sorteeritud prügiga kastide arv asukohas ( kui neid ei ole, kirjutage 0)</t>
  </si>
  <si>
    <t>Läbi uuritud prügikastide arv asukohas</t>
  </si>
  <si>
    <t>Prügikastide koguarv</t>
  </si>
  <si>
    <t>Läbi uuritud prügikastide arv</t>
  </si>
  <si>
    <r>
      <t xml:space="preserve">Läbi uuritud prügikastide arv </t>
    </r>
    <r>
      <rPr>
        <b/>
        <sz val="11"/>
        <rFont val="Arial"/>
        <family val="2"/>
        <charset val="186"/>
      </rPr>
      <t>(%)</t>
    </r>
  </si>
  <si>
    <t>Klassiruum</t>
  </si>
  <si>
    <t>Koridor</t>
  </si>
  <si>
    <t>Õpetajate tuba</t>
  </si>
  <si>
    <r>
      <t xml:space="preserve">● Auditi  jaoks on soovituslik läbi uurida </t>
    </r>
    <r>
      <rPr>
        <b/>
        <sz val="10"/>
        <rFont val="Arial"/>
        <family val="2"/>
        <charset val="186"/>
      </rPr>
      <t xml:space="preserve">vähemalt 50% </t>
    </r>
    <r>
      <rPr>
        <sz val="10"/>
        <rFont val="Arial"/>
        <family val="2"/>
        <charset val="186"/>
      </rPr>
      <t>prügikastide koguarvust. (Koolides, kus on üle 800 õpilase, vähemalt 25%) Mida suurem on uuritud prügikastide arv, seda täpsem on auditi tulemus.</t>
    </r>
  </si>
  <si>
    <t>Administratiivruumid</t>
  </si>
  <si>
    <r>
      <t xml:space="preserve">●Vaadelge võimalikult paljudes </t>
    </r>
    <r>
      <rPr>
        <b/>
        <sz val="10"/>
        <rFont val="Arial"/>
        <family val="2"/>
        <charset val="186"/>
      </rPr>
      <t>erinevates asukohtades</t>
    </r>
    <r>
      <rPr>
        <sz val="10"/>
        <rFont val="Arial"/>
        <family val="2"/>
        <charset val="186"/>
      </rPr>
      <t xml:space="preserve"> asuvaid prügikaste.</t>
    </r>
  </si>
  <si>
    <t xml:space="preserve"> Söökla (*Ainult pakendid. Toidujäätmed kaalutakse eraldi.)</t>
  </si>
  <si>
    <r>
      <t xml:space="preserve">● Kalkulatsioonide lihtsustamiseks vaadelge auditi jooksul ( iga päev) </t>
    </r>
    <r>
      <rPr>
        <b/>
        <sz val="10"/>
        <rFont val="Arial"/>
        <family val="2"/>
        <charset val="186"/>
      </rPr>
      <t>täpselt samu</t>
    </r>
    <r>
      <rPr>
        <sz val="10"/>
        <rFont val="Arial"/>
        <family val="2"/>
        <charset val="186"/>
      </rPr>
      <t xml:space="preserve"> prügikaste 
●Läbi uuritud ja mitte uuritud prügikastide arv peaks samuti olema võimalikult sarnane</t>
    </r>
  </si>
  <si>
    <t>Kohvik</t>
  </si>
  <si>
    <t>Võimla</t>
  </si>
  <si>
    <t>Raamatukogu</t>
  </si>
  <si>
    <r>
      <t>Õueala (</t>
    </r>
    <r>
      <rPr>
        <i/>
        <sz val="11"/>
        <rFont val="Arial"/>
        <family val="2"/>
        <charset val="186"/>
      </rPr>
      <t>*Ainult väikesed prügikastid</t>
    </r>
    <r>
      <rPr>
        <sz val="11"/>
        <rFont val="Arial"/>
        <family val="2"/>
        <charset val="186"/>
      </rPr>
      <t>)</t>
    </r>
  </si>
  <si>
    <r>
      <t>Majandusruumid  (+</t>
    </r>
    <r>
      <rPr>
        <i/>
        <sz val="11"/>
        <rFont val="Arial"/>
        <family val="2"/>
        <charset val="186"/>
      </rPr>
      <t xml:space="preserve"> Tuvastada ohtlikud jäätmed.)</t>
    </r>
  </si>
  <si>
    <t>Med kabinet (+ Tuvastada ka ohtlikud jäätmed)</t>
  </si>
  <si>
    <r>
      <t xml:space="preserve">WC (Tuvastada vaid </t>
    </r>
    <r>
      <rPr>
        <i/>
        <sz val="11"/>
        <rFont val="Arial"/>
        <family val="2"/>
        <charset val="186"/>
      </rPr>
      <t>paberrätikute kasutus pakendite järgi</t>
    </r>
    <r>
      <rPr>
        <sz val="11"/>
        <rFont val="Arial"/>
        <family val="2"/>
        <charset val="186"/>
      </rPr>
      <t>)</t>
    </r>
  </si>
  <si>
    <r>
      <t>Teised ruumid(</t>
    </r>
    <r>
      <rPr>
        <i/>
        <sz val="11"/>
        <rFont val="Arial"/>
        <family val="2"/>
        <charset val="186"/>
      </rPr>
      <t>* Lisage loetelu)</t>
    </r>
  </si>
  <si>
    <t>KOKKU</t>
  </si>
  <si>
    <t>Jäätmete tüübid</t>
  </si>
  <si>
    <t>Kaal (kg/nädalas)</t>
  </si>
  <si>
    <t>Maht l</t>
  </si>
  <si>
    <t xml:space="preserve">1. </t>
  </si>
  <si>
    <t>2.</t>
  </si>
  <si>
    <t>3.</t>
  </si>
  <si>
    <t>Jäätmed</t>
  </si>
  <si>
    <t>Kaal (kg/ nädalas)</t>
  </si>
  <si>
    <t>Sorteeritud:</t>
  </si>
  <si>
    <t>Paber</t>
  </si>
  <si>
    <t>Plastik</t>
  </si>
  <si>
    <t>Klaas</t>
  </si>
  <si>
    <t>Metall</t>
  </si>
  <si>
    <t>Biolagunevad jäätmed</t>
  </si>
  <si>
    <t>Ohtlikud jäätmed</t>
  </si>
  <si>
    <t>Jäätmete grupid</t>
  </si>
  <si>
    <t>Maht (l)</t>
  </si>
  <si>
    <t>Märkused (Tähelepanekud, järeldused, mis protsessi käigus tekkisid. ( Auditi kokkuvõttes tooge välja levinumad jäätmed igast grupist ning asukohast. Näiteks: paberi grupis kirjutuspaber klassiruumides jne. Mis seda põhjustab?.)</t>
  </si>
  <si>
    <t>Paber- ja papp- pakend, joonistuspaber,ajalehed, ajakirjad jm trükised sh raamatud, pappkarbid ja – kastid.</t>
  </si>
  <si>
    <r>
      <t xml:space="preserve">plastikpudelid,- kanistrid, kilekotid, p plastkarbid, polümeerkile, toidukarbid ilma toidujäätmeteta, puhtad jogurtitopsid, õli-, ketšupi jm pudelid, ,s/šampoonipudelid, kosmeetikapakendid.
</t>
    </r>
    <r>
      <rPr>
        <i/>
        <sz val="11"/>
        <rFont val="Arial"/>
        <family val="2"/>
        <charset val="186"/>
      </rPr>
      <t>*Erij</t>
    </r>
    <r>
      <rPr>
        <i/>
        <sz val="11"/>
        <color indexed="8"/>
        <rFont val="Arial"/>
        <family val="2"/>
        <charset val="186"/>
      </rPr>
      <t>uhtumeid käsitletakse eraldi jäätmekäitluse eksperdiga</t>
    </r>
  </si>
  <si>
    <t>Klaaspudelid ja -purgid ilma korkide/kaanteta, muud puhtad klaaspakendid.</t>
  </si>
  <si>
    <t>klaas- plast vms pudelid, millel on pandipakendi märk</t>
  </si>
  <si>
    <t xml:space="preserve"> Alumiiniumist ja muust metallist purgid,  puhtad konservikarbid, metallist korgid/ kaaned, alumiiniumiga kohvitopsid, tühjad aerosoolid ( õhuvärskendajad, juukselakk).</t>
  </si>
  <si>
    <r>
      <t>Toidujäätmed, mis on  leitud tavalisest prügikastist;</t>
    </r>
    <r>
      <rPr>
        <b/>
        <sz val="11"/>
        <rFont val="Arial"/>
        <family val="2"/>
        <charset val="186"/>
      </rPr>
      <t xml:space="preserve"> munakoored, toidujäätmed, tee- ja kohvi jäägid, puu-ja juurviljade jäägid,</t>
    </r>
    <r>
      <rPr>
        <sz val="11"/>
        <rFont val="Arial"/>
        <family val="2"/>
        <charset val="186"/>
      </rPr>
      <t xml:space="preserve"> taimeosad, biolagunev pakend, mis on vastavalt ka märgistatud, biolagunevad paberjäätmed,puidust hambaorgid, majapidamispaber ja salvrätid.</t>
    </r>
  </si>
  <si>
    <t>Kompostiks sobilikud jäätmed – puulehed, taimede osad, biolagunev paber, biolagunev plastik, mis on vastavalt märgistatud.</t>
  </si>
  <si>
    <t>Selgitage välja kuidas neid käideldakse . Kui võimalik, määrake tüüp, kaal ja maht.</t>
  </si>
  <si>
    <t>Elektrilised- ja elektroonikaseadmed ( arvutid, telefonid, kodumasinad jne)</t>
  </si>
  <si>
    <t>Valgustid, päevavalguslambid, säästupirnid, mis sisaldavad elavhõbedat.</t>
  </si>
  <si>
    <t>Ravimid</t>
  </si>
  <si>
    <t>Patareid ja akud</t>
  </si>
  <si>
    <t>Kodukeemia ja nende pakendid (pesupulbrid, puhastusvahendid, värvid, lahustid, liimid).</t>
  </si>
  <si>
    <t>Värvid, õlid ja õlifiltrid</t>
  </si>
  <si>
    <t>Muud ( palun täpsusta märkuste lahtris)</t>
  </si>
  <si>
    <t>Auditeerimise kuupäev</t>
  </si>
  <si>
    <t>Kaal(g)</t>
  </si>
  <si>
    <t>Kaal (g)</t>
  </si>
  <si>
    <t>Pakend</t>
  </si>
  <si>
    <t>Mitteohtlikud jäätmed</t>
  </si>
  <si>
    <t>Sorteeritud prügi kogukaal nädalas(g)</t>
  </si>
  <si>
    <t>Sorteerimata prügi, olmejäätmete kaal nädalas (g)</t>
  </si>
  <si>
    <t>Sorteerimata prügi, olmejäätmed maht nädalas (l)</t>
  </si>
  <si>
    <t>Ohtlikud jäätmed kaal nädalas (g)</t>
  </si>
  <si>
    <t>Sorteeritud prügi kogumaht (l)</t>
  </si>
  <si>
    <t>Tegevused jäätmete vähendamiseks</t>
  </si>
  <si>
    <t>Kokku</t>
  </si>
  <si>
    <t>Inimeste arv leibkonnas</t>
  </si>
  <si>
    <t>OLMEJÄÄTMED</t>
  </si>
  <si>
    <t>Inimese kohta majapidamises</t>
  </si>
  <si>
    <t>Maht (l/nädalas)</t>
  </si>
  <si>
    <t>Kaal (kg/aastas)</t>
  </si>
  <si>
    <t>Maht (l/aastas)</t>
  </si>
  <si>
    <r>
      <t>Jäätmete edetabel (Sisesta 3 jäätmetüüpi, mida majapidamises kõige rohkem tekib)</t>
    </r>
    <r>
      <rPr>
        <sz val="10"/>
        <rFont val="Arial"/>
        <family val="2"/>
        <charset val="186"/>
      </rPr>
      <t xml:space="preserve"> </t>
    </r>
  </si>
  <si>
    <r>
      <t xml:space="preserve">Lamineeritud paber, paberkäterätid, salvrätid, ühekordsed lauakatted, kleebised, fotod, tapeet, karastusjookide sildid, paberist koosnevad pakendid. Pakendid koos plastik ja/või metallielementidega nt mahlapakendid, piimapakendid*, jäätise, krõpsude, maiustuste jm ümbrispaberid. *nende täpsed käitlemisreeglid täpsustatakse jäätekäitluse eksperdiga  </t>
    </r>
    <r>
      <rPr>
        <sz val="12"/>
        <color rgb="FFFFFF00"/>
        <rFont val="Arial"/>
        <family val="2"/>
      </rPr>
      <t xml:space="preserve">Mänguasjad, majapidamistarbed, ühekordsed nõud, joogikõrred, plastiknöörid, juhtmed.                                          </t>
    </r>
    <r>
      <rPr>
        <sz val="12"/>
        <color rgb="FF00B050"/>
        <rFont val="Arial"/>
        <family val="2"/>
      </rPr>
      <t xml:space="preserve">klaasist ja keraamilised nõud ja potid, akna- ja lehtklaas, elektripirn ( hõõgniidiga)                                                                    </t>
    </r>
    <r>
      <rPr>
        <sz val="12"/>
        <color rgb="FFFF0000"/>
        <rFont val="Arial"/>
        <family val="2"/>
      </rPr>
      <t xml:space="preserve">Foolium                                          </t>
    </r>
    <r>
      <rPr>
        <sz val="12"/>
        <color theme="1"/>
        <rFont val="Arial"/>
        <family val="2"/>
      </rPr>
      <t xml:space="preserve">                                                   </t>
    </r>
    <r>
      <rPr>
        <sz val="12"/>
        <color theme="0"/>
        <rFont val="Arial"/>
        <family val="2"/>
      </rPr>
      <t xml:space="preserve">Puit/kork, tekstiil, kumm                 </t>
    </r>
    <r>
      <rPr>
        <sz val="12"/>
        <color theme="5" tint="-0.499984740745262"/>
        <rFont val="Arial"/>
        <family val="2"/>
      </rPr>
      <t>SÖÖGIJÄÄTMED</t>
    </r>
  </si>
  <si>
    <t>PÄRAST MUUTUSTE ELLUVIIMIST</t>
  </si>
  <si>
    <t>ENNE MUUTUSTE ELLUVIIMIST</t>
  </si>
  <si>
    <t>Vahe kaal (kg/nädalas)</t>
  </si>
  <si>
    <t>Vahe maht (l/nädalas)</t>
  </si>
  <si>
    <t>% (kg/nädalas)</t>
  </si>
  <si>
    <t>% (maht/nädalas)</t>
  </si>
  <si>
    <t>SUUREPÄRANE</t>
  </si>
  <si>
    <t>10-20%</t>
  </si>
  <si>
    <t>5-9%</t>
  </si>
  <si>
    <t>PINGUTA VEEL</t>
  </si>
  <si>
    <t>0-5%</t>
  </si>
  <si>
    <t>20-40%</t>
  </si>
  <si>
    <t>&gt;40%</t>
  </si>
  <si>
    <t>HEA ALGUS</t>
  </si>
  <si>
    <t xml:space="preserve">Sorteeritud                                </t>
  </si>
  <si>
    <t>Sorteeritud</t>
  </si>
  <si>
    <t>Käesolevad metoodilised materjalid töötati välja projekti nr Est-Lat 65 „Jäätmete taaskasutus läbi kunsti ja käsitöö“ (WasteArt) raames, mis on osa Interreg V-A Eesti–Läti piiriülesest koostööprogrammist aastateks 2014–2020. Materjalide välja töötamist rahastas Euroopa Regionaalarengu Fond.</t>
  </si>
  <si>
    <t>https://www.youtube.com/watch?v=hm_8IVhKTk4</t>
  </si>
  <si>
    <t>Jäätmeauditi juhendmaterjal koostasime algselt haridusasutustele. Käesolev materjal on lihtsustatud ja lühendatud, et see sobiks muutuste elluviimiseks majapidamistes ja töökohtades.</t>
  </si>
  <si>
    <t>Taara</t>
  </si>
  <si>
    <t>KUIDAS TOIMETADA:</t>
  </si>
  <si>
    <t>1.</t>
  </si>
  <si>
    <t>4.</t>
  </si>
  <si>
    <t>5.</t>
  </si>
  <si>
    <t>6.</t>
  </si>
  <si>
    <t>7.</t>
  </si>
  <si>
    <t>8.</t>
  </si>
  <si>
    <t>9.</t>
  </si>
  <si>
    <t>TUBLI EDUSAMM</t>
  </si>
  <si>
    <t>VÄGEV!!!</t>
  </si>
  <si>
    <r>
      <rPr>
        <b/>
        <sz val="24"/>
        <color theme="0"/>
        <rFont val="Arial"/>
        <family val="2"/>
      </rPr>
      <t xml:space="preserve">   Olmejäätmed </t>
    </r>
    <r>
      <rPr>
        <b/>
        <sz val="12"/>
        <color theme="0"/>
        <rFont val="Arial"/>
        <family val="2"/>
      </rPr>
      <t xml:space="preserve">                                        sorteerimata või mittesorteeritavad jäätmed (paber, pakend, tekstiil, kumm, kork, söögijäätmed Pole võimalik sorteerida või ei võeta jäätmejaama poolt vastu)</t>
    </r>
  </si>
  <si>
    <r>
      <rPr>
        <b/>
        <sz val="24"/>
        <color theme="0"/>
        <rFont val="Arial"/>
        <family val="2"/>
      </rPr>
      <t xml:space="preserve">   Olmejäätmed </t>
    </r>
    <r>
      <rPr>
        <b/>
        <sz val="12"/>
        <color theme="0"/>
        <rFont val="Arial"/>
        <family val="2"/>
      </rPr>
      <t xml:space="preserve">                                          sorteerimata või mittesorteeritavad jäätmed (paber, pakend, tekstiil, kumm, kork, söögijäätmed </t>
    </r>
    <r>
      <rPr>
        <sz val="12"/>
        <color theme="0"/>
        <rFont val="Arial"/>
        <family val="2"/>
      </rPr>
      <t>Pole võimalik sorteerida või ei võeta jäätmejaama poolt vastu)</t>
    </r>
  </si>
  <si>
    <r>
      <rPr>
        <b/>
        <sz val="10"/>
        <color rgb="FFFF0000"/>
        <rFont val="Arial"/>
        <family val="2"/>
      </rPr>
      <t>JÄÄTMEAUDIT</t>
    </r>
    <r>
      <rPr>
        <b/>
        <sz val="10"/>
        <rFont val="Arial"/>
        <family val="2"/>
      </rPr>
      <t xml:space="preserve"> on esimene samm jäätmekäitluse põhimõtete muutmise suunas. See aitab teil kaardistada teie majapidamise või kontori hetkeolukorda ja näidata suunda jäätmete vältimise ja vähendamise suunas</t>
    </r>
  </si>
  <si>
    <t>Jäätmeauditit tutvustava video leiate:</t>
  </si>
  <si>
    <t>Jäätmed tuleb harjumuspäraselt sorteerida ja koguda ühe nädala jooksul.</t>
  </si>
  <si>
    <t>Kaaluge nädala jooksul tekkinud prügi ja hinnake prügi mahtu (liitrites). Kui te sorteerite jäätmeid liigiti, siis tuleb iga jäätmeliik kaaluda eraldi. Tabellis on eraldi välja toodud paper, pakend, taara, klaas, biolagunevad jäätmed, ohtlikud jäätmed ja olmejäätmed. Kui te ei sorteeri, siis on vaja täita ainult olmejäätmete lahtreid. (NB! Kui te ei soovi nädalast prügi majas, korteris või kontoris hoida, siis kaaluge jäätmeid vahepeal ning märkige erinevate jäätmeliikide kaal ja maht üles.</t>
  </si>
  <si>
    <t>Sisestage andmed kaalu ja mahu kohta tabelisse (Jäätmed 1.nädal)</t>
  </si>
  <si>
    <t>Sisestage analüüsi lehele (Analüüs 1.nädal) oma majapidamises elavate või kontoris töötavate inimeste arv.</t>
  </si>
  <si>
    <t>Tabel annab teile infot, kui palju jäätmeid teie majapidamises nädalas ja aastas ning inimese kohta tekib. Arvestusest oleme välja võtnud eraldi kogutud biolagunevad jäätmeid, kuna need on osa looduslikust ringlusest ja saab kasutada komposti valmistamiseks. Kui biolagunevad jäätmed lähevad olmeprügisse, siis lähevad arvesse.</t>
  </si>
  <si>
    <t>Valige kolm põhilist jäätmeliiki, mille vältimise ja vähendamisele soovite keskenduda. Sisestage need tabelisse ja mõelge välja tegevused, mis aitaks jäätmeid vältida või vähendada.</t>
  </si>
  <si>
    <t>Hakake oma harjumusi muutma ja muutusi ellu viima.</t>
  </si>
  <si>
    <t>Pärast muutuste juurutamist soovitame kuu aega hiljem veelkord jäätmeauditi läbi viia ning sisetada andmeid tabelisse "Jäätmed kuu aega hiljem".</t>
  </si>
  <si>
    <t>Tabellileht "Muutus" näitab teile, kas valitud tegevused olid edukad ning kas ja kui palju suutsite jäätmeid vähendada.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</si>
</sst>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amily val="2"/>
      <charset val="186"/>
    </font>
    <font>
      <b/>
      <sz val="10"/>
      <name val="Arial"/>
      <family val="2"/>
      <charset val="186"/>
    </font>
    <font>
      <b/>
      <sz val="7"/>
      <name val="Arial"/>
      <family val="2"/>
      <charset val="186"/>
    </font>
    <font>
      <sz val="11"/>
      <name val="Arial"/>
      <family val="2"/>
      <charset val="186"/>
    </font>
    <font>
      <b/>
      <sz val="11"/>
      <name val="Arial"/>
      <family val="2"/>
      <charset val="186"/>
    </font>
    <font>
      <b/>
      <sz val="18"/>
      <name val="Arial"/>
      <family val="2"/>
      <charset val="186"/>
    </font>
    <font>
      <sz val="12"/>
      <name val="Times New Roman"/>
      <family val="1"/>
      <charset val="186"/>
    </font>
    <font>
      <i/>
      <sz val="11"/>
      <name val="Arial"/>
      <family val="2"/>
      <charset val="186"/>
    </font>
    <font>
      <sz val="12"/>
      <name val="Arial"/>
      <family val="2"/>
      <charset val="186"/>
    </font>
    <font>
      <b/>
      <sz val="12"/>
      <name val="Arial"/>
      <family val="2"/>
      <charset val="186"/>
    </font>
    <font>
      <i/>
      <sz val="12"/>
      <name val="Arial"/>
      <family val="2"/>
      <charset val="186"/>
    </font>
    <font>
      <i/>
      <sz val="11"/>
      <color indexed="8"/>
      <name val="Arial"/>
      <family val="2"/>
      <charset val="186"/>
    </font>
    <font>
      <b/>
      <sz val="14"/>
      <name val="Arial"/>
      <family val="2"/>
      <charset val="186"/>
    </font>
    <font>
      <sz val="14"/>
      <name val="Arial"/>
      <family val="2"/>
      <charset val="186"/>
    </font>
    <font>
      <sz val="10"/>
      <name val="Arial"/>
      <family val="2"/>
      <charset val="186"/>
    </font>
    <font>
      <b/>
      <sz val="24"/>
      <name val="Arial"/>
      <family val="2"/>
      <charset val="186"/>
    </font>
    <font>
      <b/>
      <sz val="22"/>
      <name val="Arial"/>
      <family val="2"/>
    </font>
    <font>
      <sz val="12"/>
      <color rgb="FF00B0F0"/>
      <name val="Arial"/>
      <family val="2"/>
    </font>
    <font>
      <sz val="12"/>
      <color rgb="FFFFFF00"/>
      <name val="Arial"/>
      <family val="2"/>
    </font>
    <font>
      <sz val="12"/>
      <color rgb="FF00B050"/>
      <name val="Arial"/>
      <family val="2"/>
    </font>
    <font>
      <sz val="12"/>
      <color rgb="FFFF0000"/>
      <name val="Arial"/>
      <family val="2"/>
    </font>
    <font>
      <sz val="12"/>
      <color theme="1"/>
      <name val="Arial"/>
      <family val="2"/>
    </font>
    <font>
      <b/>
      <sz val="22"/>
      <color indexed="8"/>
      <name val="Arial"/>
      <family val="2"/>
      <charset val="186"/>
    </font>
    <font>
      <sz val="12"/>
      <color theme="5" tint="-0.499984740745262"/>
      <name val="Arial"/>
      <family val="2"/>
    </font>
    <font>
      <b/>
      <sz val="22"/>
      <name val="Arial"/>
      <family val="2"/>
      <charset val="186"/>
    </font>
    <font>
      <sz val="22"/>
      <name val="Arial"/>
      <family val="2"/>
      <charset val="186"/>
    </font>
    <font>
      <b/>
      <sz val="10"/>
      <name val="Arial"/>
      <family val="2"/>
    </font>
    <font>
      <b/>
      <sz val="18"/>
      <name val="Arial"/>
      <family val="2"/>
    </font>
    <font>
      <b/>
      <sz val="12"/>
      <color theme="0"/>
      <name val="Arial"/>
      <family val="2"/>
    </font>
    <font>
      <b/>
      <sz val="24"/>
      <color theme="0"/>
      <name val="Arial"/>
      <family val="2"/>
    </font>
    <font>
      <sz val="12"/>
      <color theme="0"/>
      <name val="Arial"/>
      <family val="2"/>
    </font>
    <font>
      <sz val="10"/>
      <color theme="0"/>
      <name val="Arial"/>
      <family val="2"/>
      <charset val="186"/>
    </font>
    <font>
      <b/>
      <sz val="10"/>
      <color theme="0"/>
      <name val="Arial"/>
      <family val="2"/>
      <charset val="186"/>
    </font>
    <font>
      <u/>
      <sz val="10"/>
      <color theme="10"/>
      <name val="Arial"/>
      <family val="2"/>
      <charset val="186"/>
    </font>
    <font>
      <b/>
      <sz val="10"/>
      <color theme="1"/>
      <name val="Arial"/>
      <family val="2"/>
    </font>
    <font>
      <sz val="10"/>
      <color theme="9" tint="-0.249977111117893"/>
      <name val="Arial"/>
      <family val="2"/>
      <charset val="186"/>
    </font>
    <font>
      <b/>
      <sz val="10"/>
      <color rgb="FFFF0000"/>
      <name val="Arial"/>
      <family val="2"/>
    </font>
  </fonts>
  <fills count="21">
    <fill>
      <patternFill patternType="none"/>
    </fill>
    <fill>
      <patternFill patternType="gray125"/>
    </fill>
    <fill>
      <patternFill patternType="solid">
        <fgColor indexed="22"/>
        <bgColor indexed="55"/>
      </patternFill>
    </fill>
    <fill>
      <patternFill patternType="solid">
        <fgColor indexed="55"/>
        <bgColor indexed="22"/>
      </patternFill>
    </fill>
    <fill>
      <patternFill patternType="solid">
        <fgColor indexed="47"/>
        <bgColor indexed="26"/>
      </patternFill>
    </fill>
    <fill>
      <patternFill patternType="solid">
        <fgColor indexed="34"/>
        <bgColor indexed="13"/>
      </patternFill>
    </fill>
    <fill>
      <patternFill patternType="solid">
        <fgColor indexed="9"/>
        <bgColor indexed="27"/>
      </patternFill>
    </fill>
    <fill>
      <patternFill patternType="solid">
        <fgColor indexed="40"/>
        <bgColor indexed="57"/>
      </patternFill>
    </fill>
    <fill>
      <patternFill patternType="solid">
        <fgColor indexed="10"/>
        <bgColor indexed="60"/>
      </patternFill>
    </fill>
    <fill>
      <patternFill patternType="solid">
        <fgColor indexed="26"/>
        <bgColor indexed="43"/>
      </patternFill>
    </fill>
    <fill>
      <patternFill patternType="solid">
        <fgColor indexed="13"/>
        <bgColor indexed="34"/>
      </patternFill>
    </fill>
    <fill>
      <patternFill patternType="solid">
        <fgColor rgb="FF00B050"/>
        <bgColor indexed="64"/>
      </patternFill>
    </fill>
    <fill>
      <patternFill patternType="solid">
        <fgColor rgb="FF92D050"/>
        <bgColor indexed="49"/>
      </patternFill>
    </fill>
    <fill>
      <patternFill patternType="solid">
        <fgColor rgb="FF92D050"/>
        <bgColor indexed="11"/>
      </patternFill>
    </fill>
    <fill>
      <patternFill patternType="solid">
        <fgColor theme="1"/>
        <bgColor indexed="64"/>
      </patternFill>
    </fill>
    <fill>
      <patternFill patternType="solid">
        <fgColor theme="1"/>
        <bgColor indexed="26"/>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249977111117893"/>
        <bgColor indexed="51"/>
      </patternFill>
    </fill>
    <fill>
      <patternFill patternType="solid">
        <fgColor theme="5" tint="-0.249977111117893"/>
        <bgColor indexed="64"/>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hair">
        <color indexed="8"/>
      </left>
      <right style="hair">
        <color indexed="8"/>
      </right>
      <top style="hair">
        <color indexed="8"/>
      </top>
      <bottom style="hair">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ck">
        <color indexed="8"/>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diagonalUp="1" diagonalDown="1">
      <left style="thin">
        <color indexed="8"/>
      </left>
      <right/>
      <top style="thin">
        <color indexed="8"/>
      </top>
      <bottom style="thin">
        <color indexed="8"/>
      </bottom>
      <diagonal style="thin">
        <color indexed="8"/>
      </diagonal>
    </border>
    <border>
      <left style="thin">
        <color indexed="8"/>
      </left>
      <right/>
      <top style="thin">
        <color indexed="8"/>
      </top>
      <bottom/>
      <diagonal/>
    </border>
    <border>
      <left style="medium">
        <color indexed="8"/>
      </left>
      <right/>
      <top style="medium">
        <color indexed="8"/>
      </top>
      <bottom style="medium">
        <color indexed="8"/>
      </bottom>
      <diagonal/>
    </border>
    <border>
      <left/>
      <right/>
      <top style="medium">
        <color indexed="8"/>
      </top>
      <bottom/>
      <diagonal/>
    </border>
    <border diagonalUp="1" diagonalDown="1">
      <left style="thin">
        <color auto="1"/>
      </left>
      <right style="thin">
        <color auto="1"/>
      </right>
      <top style="thin">
        <color auto="1"/>
      </top>
      <bottom style="thin">
        <color auto="1"/>
      </bottom>
      <diagonal style="thin">
        <color indexed="8"/>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4" fillId="0" borderId="0" applyFill="0" applyBorder="0" applyAlignment="0" applyProtection="0"/>
    <xf numFmtId="0" fontId="33" fillId="0" borderId="0" applyNumberFormat="0" applyFill="0" applyBorder="0" applyAlignment="0" applyProtection="0"/>
  </cellStyleXfs>
  <cellXfs count="156">
    <xf numFmtId="0" fontId="0" fillId="0" borderId="0" xfId="0"/>
    <xf numFmtId="0" fontId="1" fillId="2" borderId="0" xfId="0" applyFont="1" applyFill="1"/>
    <xf numFmtId="0" fontId="2" fillId="3" borderId="0" xfId="0" applyFont="1" applyFill="1" applyAlignment="1">
      <alignment horizontal="center"/>
    </xf>
    <xf numFmtId="0" fontId="1" fillId="4" borderId="0" xfId="0" applyFont="1" applyFill="1"/>
    <xf numFmtId="0" fontId="1" fillId="3" borderId="0" xfId="0" applyFont="1" applyFill="1"/>
    <xf numFmtId="0" fontId="3"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Protection="1">
      <protection locked="0"/>
    </xf>
    <xf numFmtId="0" fontId="4"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0" fillId="0" borderId="0" xfId="0" applyAlignment="1" applyProtection="1">
      <alignment wrapText="1"/>
      <protection locked="0"/>
    </xf>
    <xf numFmtId="0" fontId="1" fillId="0" borderId="6" xfId="0" applyFont="1" applyBorder="1"/>
    <xf numFmtId="9" fontId="1" fillId="0" borderId="6" xfId="1" applyFont="1" applyBorder="1" applyAlignment="1">
      <alignment horizontal="center"/>
    </xf>
    <xf numFmtId="0" fontId="5" fillId="0" borderId="0" xfId="0" applyFont="1" applyAlignment="1" applyProtection="1">
      <alignment horizontal="right" vertical="center" wrapText="1"/>
      <protection locked="0"/>
    </xf>
    <xf numFmtId="0" fontId="0" fillId="6" borderId="0" xfId="0" applyFill="1" applyAlignment="1" applyProtection="1">
      <alignment vertical="top" wrapText="1"/>
      <protection locked="0"/>
    </xf>
    <xf numFmtId="0" fontId="0" fillId="6" borderId="0" xfId="0" applyFill="1" applyAlignment="1" applyProtection="1">
      <alignment vertical="center" wrapText="1"/>
      <protection locked="0"/>
    </xf>
    <xf numFmtId="0" fontId="6" fillId="0" borderId="0" xfId="0" applyFont="1" applyAlignment="1" applyProtection="1">
      <alignment horizontal="center" vertical="center" wrapText="1"/>
      <protection locked="0"/>
    </xf>
    <xf numFmtId="0" fontId="0" fillId="0" borderId="0" xfId="0" applyAlignment="1">
      <alignment wrapText="1"/>
    </xf>
    <xf numFmtId="0" fontId="0" fillId="0" borderId="1" xfId="0" applyBorder="1" applyAlignment="1">
      <alignment horizontal="center" vertical="center"/>
    </xf>
    <xf numFmtId="0" fontId="1" fillId="0" borderId="0" xfId="0" applyFont="1"/>
    <xf numFmtId="0" fontId="0" fillId="0" borderId="1" xfId="0" applyBorder="1" applyAlignment="1" applyProtection="1">
      <alignment wrapText="1"/>
      <protection locked="0"/>
    </xf>
    <xf numFmtId="0" fontId="4" fillId="7"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0" fillId="6" borderId="1" xfId="0" applyFill="1" applyBorder="1" applyAlignment="1">
      <alignment horizontal="center" vertical="center" wrapText="1"/>
    </xf>
    <xf numFmtId="0" fontId="0" fillId="0" borderId="13" xfId="0" applyBorder="1" applyAlignment="1">
      <alignment horizontal="center" vertical="center"/>
    </xf>
    <xf numFmtId="0" fontId="8" fillId="0" borderId="1" xfId="0" applyFont="1" applyBorder="1" applyProtection="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top" wrapText="1"/>
      <protection locked="0"/>
    </xf>
    <xf numFmtId="0" fontId="8" fillId="7" borderId="1" xfId="0" applyFont="1" applyFill="1" applyBorder="1" applyAlignment="1" applyProtection="1">
      <alignment vertical="center" wrapText="1"/>
      <protection locked="0"/>
    </xf>
    <xf numFmtId="0" fontId="9" fillId="7" borderId="1" xfId="0" applyFont="1" applyFill="1" applyBorder="1" applyAlignment="1" applyProtection="1">
      <alignment horizontal="center" vertical="center" wrapText="1"/>
      <protection locked="0"/>
    </xf>
    <xf numFmtId="0" fontId="0" fillId="0" borderId="0" xfId="0" applyAlignment="1" applyProtection="1">
      <alignment vertical="top"/>
      <protection locked="0"/>
    </xf>
    <xf numFmtId="0" fontId="9" fillId="10" borderId="1" xfId="0" applyFont="1" applyFill="1" applyBorder="1" applyAlignment="1" applyProtection="1">
      <alignment horizontal="center" vertical="center"/>
      <protection locked="0"/>
    </xf>
    <xf numFmtId="0" fontId="8" fillId="10" borderId="1" xfId="0" applyFont="1" applyFill="1" applyBorder="1" applyAlignment="1" applyProtection="1">
      <alignment vertical="center" wrapText="1"/>
      <protection locked="0"/>
    </xf>
    <xf numFmtId="0" fontId="6" fillId="0" borderId="0" xfId="0" applyFont="1" applyAlignment="1" applyProtection="1">
      <alignment vertical="top"/>
      <protection locked="0"/>
    </xf>
    <xf numFmtId="0" fontId="8" fillId="8" borderId="1" xfId="0" applyFont="1" applyFill="1" applyBorder="1" applyAlignment="1" applyProtection="1">
      <alignment wrapText="1"/>
      <protection locked="0"/>
    </xf>
    <xf numFmtId="0" fontId="8" fillId="0" borderId="3" xfId="0" applyFont="1" applyBorder="1" applyAlignment="1" applyProtection="1">
      <alignment vertical="top"/>
      <protection locked="0"/>
    </xf>
    <xf numFmtId="0" fontId="9" fillId="9" borderId="1" xfId="0" applyFont="1" applyFill="1" applyBorder="1" applyAlignment="1" applyProtection="1">
      <alignment vertical="center" wrapText="1"/>
      <protection locked="0"/>
    </xf>
    <xf numFmtId="0" fontId="9" fillId="9" borderId="1" xfId="0" applyFont="1" applyFill="1" applyBorder="1" applyAlignment="1" applyProtection="1">
      <alignment horizontal="center" vertical="center"/>
      <protection locked="0"/>
    </xf>
    <xf numFmtId="0" fontId="6" fillId="0" borderId="0" xfId="0" applyFont="1" applyAlignment="1" applyProtection="1">
      <alignment horizontal="center" vertical="top" wrapText="1"/>
      <protection locked="0"/>
    </xf>
    <xf numFmtId="0" fontId="8" fillId="6" borderId="0" xfId="0" applyFont="1" applyFill="1" applyProtection="1">
      <protection locked="0"/>
    </xf>
    <xf numFmtId="0" fontId="8" fillId="0" borderId="0" xfId="0" applyFont="1" applyProtection="1">
      <protection locked="0"/>
    </xf>
    <xf numFmtId="0" fontId="8" fillId="0" borderId="0" xfId="0" applyFont="1" applyAlignment="1" applyProtection="1">
      <alignment wrapText="1"/>
      <protection locked="0"/>
    </xf>
    <xf numFmtId="0" fontId="0" fillId="0" borderId="1" xfId="0" applyBorder="1"/>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Border="1" applyProtection="1">
      <protection locked="0"/>
    </xf>
    <xf numFmtId="0" fontId="15" fillId="0" borderId="1" xfId="0" applyFont="1" applyBorder="1" applyAlignment="1" applyProtection="1">
      <alignment horizontal="center" vertical="center" wrapText="1"/>
      <protection locked="0"/>
    </xf>
    <xf numFmtId="0" fontId="8" fillId="0" borderId="1" xfId="0" applyFont="1" applyBorder="1"/>
    <xf numFmtId="0" fontId="8" fillId="9" borderId="10" xfId="0" applyFont="1" applyFill="1" applyBorder="1" applyAlignment="1" applyProtection="1">
      <alignment vertical="center" wrapText="1"/>
      <protection locked="0"/>
    </xf>
    <xf numFmtId="0" fontId="24" fillId="6" borderId="19" xfId="0" applyFont="1" applyFill="1" applyBorder="1" applyAlignment="1">
      <alignment horizontal="center" vertical="center"/>
    </xf>
    <xf numFmtId="0" fontId="24" fillId="6" borderId="21" xfId="0" applyFont="1" applyFill="1" applyBorder="1" applyAlignment="1">
      <alignment horizontal="center" vertical="center"/>
    </xf>
    <xf numFmtId="0" fontId="24" fillId="6" borderId="21" xfId="0" applyFont="1" applyFill="1" applyBorder="1" applyAlignment="1">
      <alignment horizontal="center" vertical="center" wrapText="1"/>
    </xf>
    <xf numFmtId="0" fontId="25" fillId="6" borderId="24" xfId="0" applyFont="1" applyFill="1" applyBorder="1" applyAlignment="1" applyProtection="1">
      <alignment horizontal="center" wrapText="1"/>
      <protection locked="0"/>
    </xf>
    <xf numFmtId="0" fontId="12" fillId="7" borderId="1" xfId="0" applyFont="1" applyFill="1" applyBorder="1" applyAlignment="1" applyProtection="1">
      <alignment horizontal="center" vertical="center"/>
      <protection locked="0"/>
    </xf>
    <xf numFmtId="0" fontId="12" fillId="10" borderId="1"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vertical="center" wrapText="1"/>
      <protection locked="0"/>
    </xf>
    <xf numFmtId="0" fontId="10"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top" wrapText="1"/>
      <protection locked="0"/>
    </xf>
    <xf numFmtId="0" fontId="0" fillId="0" borderId="0" xfId="0" applyBorder="1" applyAlignment="1" applyProtection="1">
      <alignment wrapText="1"/>
      <protection locked="0"/>
    </xf>
    <xf numFmtId="0" fontId="9" fillId="0" borderId="2" xfId="0" applyFont="1" applyBorder="1" applyProtection="1">
      <protection locked="0"/>
    </xf>
    <xf numFmtId="0" fontId="0" fillId="0" borderId="16" xfId="0" applyBorder="1" applyProtection="1">
      <protection locked="0"/>
    </xf>
    <xf numFmtId="0" fontId="16" fillId="0" borderId="21" xfId="0" applyFont="1" applyBorder="1" applyAlignment="1" applyProtection="1">
      <alignment horizontal="center"/>
      <protection locked="0"/>
    </xf>
    <xf numFmtId="0" fontId="0" fillId="0" borderId="26" xfId="0" applyBorder="1"/>
    <xf numFmtId="0" fontId="0" fillId="0" borderId="1" xfId="0" applyBorder="1" applyAlignment="1">
      <alignment horizontal="center"/>
    </xf>
    <xf numFmtId="0" fontId="26" fillId="0" borderId="1" xfId="0" applyFont="1" applyBorder="1" applyAlignment="1">
      <alignment wrapText="1"/>
    </xf>
    <xf numFmtId="0" fontId="26" fillId="0" borderId="1" xfId="0" applyFont="1" applyBorder="1" applyAlignment="1">
      <alignment horizontal="center"/>
    </xf>
    <xf numFmtId="0" fontId="0" fillId="11" borderId="1" xfId="0" applyFill="1" applyBorder="1"/>
    <xf numFmtId="2" fontId="0" fillId="0" borderId="1" xfId="0" applyNumberFormat="1" applyBorder="1" applyAlignment="1">
      <alignment horizontal="center" vertical="center"/>
    </xf>
    <xf numFmtId="0" fontId="12" fillId="12" borderId="1" xfId="0" applyFont="1" applyFill="1" applyBorder="1" applyAlignment="1" applyProtection="1">
      <alignment horizontal="center" vertical="center"/>
      <protection locked="0"/>
    </xf>
    <xf numFmtId="0" fontId="8" fillId="12" borderId="1" xfId="0" applyFont="1" applyFill="1" applyBorder="1" applyAlignment="1" applyProtection="1">
      <alignment vertical="center" wrapText="1"/>
      <protection locked="0"/>
    </xf>
    <xf numFmtId="0" fontId="9" fillId="12" borderId="1" xfId="0" applyFont="1" applyFill="1" applyBorder="1" applyAlignment="1" applyProtection="1">
      <alignment horizontal="center" vertical="center"/>
      <protection locked="0"/>
    </xf>
    <xf numFmtId="0" fontId="4" fillId="13" borderId="1" xfId="0" applyFont="1" applyFill="1" applyBorder="1" applyAlignment="1" applyProtection="1">
      <alignment horizontal="center" vertical="center" wrapText="1"/>
      <protection locked="0"/>
    </xf>
    <xf numFmtId="2" fontId="0" fillId="0" borderId="1" xfId="0" applyNumberFormat="1" applyBorder="1" applyAlignment="1">
      <alignment horizontal="center"/>
    </xf>
    <xf numFmtId="0" fontId="28" fillId="14" borderId="1" xfId="0" applyFont="1" applyFill="1" applyBorder="1" applyAlignment="1" applyProtection="1">
      <alignment horizontal="center" vertical="center" wrapText="1"/>
      <protection locked="0"/>
    </xf>
    <xf numFmtId="2" fontId="31" fillId="14" borderId="10" xfId="0" applyNumberFormat="1" applyFont="1" applyFill="1" applyBorder="1" applyAlignment="1" applyProtection="1">
      <alignment vertical="top"/>
      <protection locked="0"/>
    </xf>
    <xf numFmtId="2" fontId="31" fillId="14" borderId="11" xfId="0" applyNumberFormat="1" applyFont="1" applyFill="1" applyBorder="1" applyAlignment="1" applyProtection="1">
      <alignment vertical="top"/>
      <protection locked="0"/>
    </xf>
    <xf numFmtId="0" fontId="32" fillId="15"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0" fillId="0" borderId="29" xfId="0" applyBorder="1" applyAlignment="1">
      <alignment horizontal="center" vertical="center"/>
    </xf>
    <xf numFmtId="0" fontId="1" fillId="0" borderId="26" xfId="0" applyFont="1" applyFill="1" applyBorder="1" applyAlignment="1" applyProtection="1">
      <alignment horizontal="center" vertical="center" wrapText="1"/>
      <protection locked="0"/>
    </xf>
    <xf numFmtId="0" fontId="0" fillId="0" borderId="33" xfId="0" applyBorder="1" applyAlignment="1">
      <alignment horizontal="center" vertical="center"/>
    </xf>
    <xf numFmtId="2" fontId="26" fillId="0" borderId="1" xfId="0" applyNumberFormat="1" applyFont="1" applyBorder="1" applyAlignment="1">
      <alignment horizontal="center"/>
    </xf>
    <xf numFmtId="0" fontId="0" fillId="0" borderId="2" xfId="0" applyBorder="1" applyAlignment="1">
      <alignment horizontal="center" vertical="center"/>
    </xf>
    <xf numFmtId="0" fontId="0" fillId="0" borderId="26" xfId="0" applyBorder="1" applyAlignment="1">
      <alignment horizontal="center" vertical="center"/>
    </xf>
    <xf numFmtId="2" fontId="0" fillId="0" borderId="10" xfId="0" applyNumberFormat="1" applyBorder="1" applyAlignment="1">
      <alignment horizontal="center" vertical="center"/>
    </xf>
    <xf numFmtId="2" fontId="0" fillId="0" borderId="30" xfId="0" applyNumberFormat="1" applyBorder="1" applyAlignment="1">
      <alignment horizontal="center" vertical="center"/>
    </xf>
    <xf numFmtId="2" fontId="0" fillId="0" borderId="26" xfId="0" applyNumberFormat="1" applyBorder="1" applyAlignment="1">
      <alignment horizontal="center" vertical="center"/>
    </xf>
    <xf numFmtId="2" fontId="0" fillId="0" borderId="2" xfId="0" applyNumberFormat="1" applyBorder="1" applyAlignment="1">
      <alignment horizontal="center" vertical="center"/>
    </xf>
    <xf numFmtId="2" fontId="0" fillId="0" borderId="12" xfId="0" applyNumberFormat="1" applyBorder="1" applyAlignment="1">
      <alignment horizontal="center" vertical="center"/>
    </xf>
    <xf numFmtId="2" fontId="0" fillId="0" borderId="31" xfId="0" applyNumberFormat="1" applyBorder="1" applyAlignment="1">
      <alignment horizontal="center" vertical="center"/>
    </xf>
    <xf numFmtId="2" fontId="0" fillId="0" borderId="32" xfId="0" applyNumberFormat="1" applyBorder="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8" fillId="12" borderId="3" xfId="0" applyFont="1" applyFill="1" applyBorder="1" applyAlignment="1" applyProtection="1">
      <alignment horizontal="center" vertical="center" wrapText="1"/>
      <protection locked="0"/>
    </xf>
    <xf numFmtId="0" fontId="8" fillId="8" borderId="1" xfId="0" applyFont="1" applyFill="1" applyBorder="1" applyAlignment="1" applyProtection="1">
      <alignment horizontal="center" vertical="center"/>
      <protection locked="0"/>
    </xf>
    <xf numFmtId="0" fontId="33" fillId="0" borderId="0" xfId="2"/>
    <xf numFmtId="0" fontId="0" fillId="16" borderId="26" xfId="0" applyFill="1" applyBorder="1"/>
    <xf numFmtId="0" fontId="26" fillId="17" borderId="28" xfId="0" applyFont="1" applyFill="1" applyBorder="1"/>
    <xf numFmtId="0" fontId="26" fillId="16" borderId="27" xfId="0" applyFont="1" applyFill="1" applyBorder="1"/>
    <xf numFmtId="0" fontId="1" fillId="0" borderId="1" xfId="0" applyFont="1" applyBorder="1"/>
    <xf numFmtId="0" fontId="4" fillId="19" borderId="1" xfId="0" applyFont="1" applyFill="1" applyBorder="1" applyAlignment="1" applyProtection="1">
      <alignment horizontal="center" vertical="center" wrapText="1"/>
      <protection locked="0"/>
    </xf>
    <xf numFmtId="0" fontId="9" fillId="19" borderId="1" xfId="0" applyFont="1" applyFill="1" applyBorder="1" applyAlignment="1" applyProtection="1">
      <alignment horizontal="center" vertical="center" wrapText="1"/>
      <protection locked="0"/>
    </xf>
    <xf numFmtId="0" fontId="9" fillId="19" borderId="1" xfId="0" applyFont="1" applyFill="1" applyBorder="1" applyAlignment="1" applyProtection="1">
      <alignment horizontal="center" vertical="center"/>
      <protection locked="0"/>
    </xf>
    <xf numFmtId="0" fontId="0" fillId="20" borderId="1" xfId="0" applyFill="1" applyBorder="1" applyAlignment="1" applyProtection="1">
      <alignment horizontal="center" vertical="center"/>
      <protection locked="0"/>
    </xf>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center" wrapText="1"/>
      <protection locked="0"/>
    </xf>
    <xf numFmtId="0" fontId="0" fillId="5" borderId="9" xfId="0" applyFill="1" applyBorder="1" applyAlignment="1" applyProtection="1">
      <alignment horizontal="center" vertical="center" wrapText="1"/>
      <protection locked="0"/>
    </xf>
    <xf numFmtId="0" fontId="0" fillId="17" borderId="28" xfId="0" applyFill="1" applyBorder="1" applyAlignment="1">
      <alignment horizontal="left" wrapText="1"/>
    </xf>
    <xf numFmtId="0" fontId="0" fillId="17" borderId="34" xfId="0" applyFill="1" applyBorder="1" applyAlignment="1">
      <alignment horizontal="left" wrapText="1"/>
    </xf>
    <xf numFmtId="0" fontId="0" fillId="17" borderId="35" xfId="0" applyFill="1" applyBorder="1" applyAlignment="1">
      <alignment horizontal="left" wrapText="1"/>
    </xf>
    <xf numFmtId="0" fontId="34" fillId="17" borderId="0" xfId="0" applyFont="1" applyFill="1" applyAlignment="1">
      <alignment horizontal="center" vertical="center" wrapText="1"/>
    </xf>
    <xf numFmtId="0" fontId="0" fillId="0" borderId="0" xfId="0" applyAlignment="1">
      <alignment horizontal="left"/>
    </xf>
    <xf numFmtId="0" fontId="0" fillId="0" borderId="0" xfId="0" applyAlignment="1">
      <alignment horizontal="left" wrapText="1"/>
    </xf>
    <xf numFmtId="0" fontId="26" fillId="0" borderId="0" xfId="0" applyFont="1" applyAlignment="1">
      <alignment horizontal="left" wrapText="1"/>
    </xf>
    <xf numFmtId="0" fontId="35" fillId="18" borderId="0" xfId="0" applyFont="1" applyFill="1" applyAlignment="1">
      <alignment horizontal="center" wrapText="1"/>
    </xf>
    <xf numFmtId="0" fontId="22" fillId="0" borderId="1" xfId="0" applyFont="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2" fillId="9" borderId="10" xfId="0"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top" wrapText="1"/>
      <protection locked="0"/>
    </xf>
    <xf numFmtId="0" fontId="8" fillId="6" borderId="15" xfId="0" applyFont="1" applyFill="1" applyBorder="1" applyAlignment="1" applyProtection="1">
      <alignment horizontal="center" vertical="top" wrapText="1"/>
      <protection locked="0"/>
    </xf>
    <xf numFmtId="0" fontId="10" fillId="9" borderId="10" xfId="0" applyFont="1" applyFill="1" applyBorder="1" applyAlignment="1" applyProtection="1">
      <alignment horizontal="center" vertical="center" wrapText="1"/>
      <protection locked="0"/>
    </xf>
    <xf numFmtId="0" fontId="17" fillId="14" borderId="10" xfId="0" applyFont="1" applyFill="1" applyBorder="1" applyAlignment="1" applyProtection="1">
      <alignment horizontal="center" vertical="top" wrapText="1"/>
      <protection locked="0"/>
    </xf>
    <xf numFmtId="0" fontId="17" fillId="14" borderId="11" xfId="0" applyFont="1" applyFill="1" applyBorder="1" applyAlignment="1" applyProtection="1">
      <alignment horizontal="center" vertical="top" wrapText="1"/>
      <protection locked="0"/>
    </xf>
    <xf numFmtId="0" fontId="0" fillId="0" borderId="1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24" fillId="19" borderId="1" xfId="0" applyFont="1" applyFill="1" applyBorder="1" applyAlignment="1" applyProtection="1">
      <alignment horizontal="center" vertical="center" wrapText="1"/>
      <protection locked="0"/>
    </xf>
    <xf numFmtId="0" fontId="13" fillId="19" borderId="1" xfId="0" applyFont="1" applyFill="1" applyBorder="1" applyAlignment="1" applyProtection="1">
      <alignment horizontal="left" vertical="top" wrapText="1"/>
      <protection locked="0"/>
    </xf>
    <xf numFmtId="0" fontId="27" fillId="20" borderId="1" xfId="0" applyFont="1" applyFill="1" applyBorder="1" applyAlignment="1" applyProtection="1">
      <alignment horizontal="center"/>
      <protection locked="0"/>
    </xf>
    <xf numFmtId="0" fontId="8" fillId="0" borderId="0" xfId="0" applyFont="1" applyAlignment="1" applyProtection="1">
      <alignment horizontal="center" vertical="top" wrapText="1"/>
      <protection locked="0"/>
    </xf>
    <xf numFmtId="0" fontId="24" fillId="6" borderId="20" xfId="0" applyFont="1" applyFill="1" applyBorder="1" applyAlignment="1" applyProtection="1">
      <alignment horizontal="center" wrapText="1"/>
      <protection locked="0"/>
    </xf>
    <xf numFmtId="0" fontId="24" fillId="6" borderId="3" xfId="0" applyFont="1" applyFill="1" applyBorder="1" applyAlignment="1" applyProtection="1">
      <alignment horizontal="center" wrapText="1"/>
      <protection locked="0"/>
    </xf>
    <xf numFmtId="0" fontId="24" fillId="6" borderId="22" xfId="0" applyFont="1" applyFill="1" applyBorder="1" applyAlignment="1" applyProtection="1">
      <alignment horizontal="center" wrapText="1"/>
      <protection locked="0"/>
    </xf>
    <xf numFmtId="0" fontId="24" fillId="6" borderId="23" xfId="0" applyFont="1" applyFill="1" applyBorder="1" applyAlignment="1" applyProtection="1">
      <alignment horizontal="center" wrapText="1"/>
      <protection locked="0"/>
    </xf>
    <xf numFmtId="0" fontId="24" fillId="6" borderId="17" xfId="0" applyFont="1" applyFill="1" applyBorder="1" applyAlignment="1" applyProtection="1">
      <alignment horizontal="center" vertical="top" wrapText="1"/>
      <protection locked="0"/>
    </xf>
    <xf numFmtId="0" fontId="24" fillId="6" borderId="18" xfId="0" applyFont="1" applyFill="1" applyBorder="1" applyAlignment="1" applyProtection="1">
      <alignment horizontal="center" vertical="top" wrapText="1"/>
      <protection locked="0"/>
    </xf>
    <xf numFmtId="0" fontId="24" fillId="6" borderId="20" xfId="0" applyFont="1" applyFill="1" applyBorder="1" applyAlignment="1" applyProtection="1">
      <alignment horizontal="center" vertical="top" wrapText="1"/>
      <protection locked="0"/>
    </xf>
    <xf numFmtId="0" fontId="24" fillId="6" borderId="3" xfId="0" applyFont="1" applyFill="1" applyBorder="1" applyAlignment="1" applyProtection="1">
      <alignment horizontal="center" vertical="top" wrapText="1"/>
      <protection locked="0"/>
    </xf>
    <xf numFmtId="0" fontId="16" fillId="0" borderId="25" xfId="0" applyFont="1" applyBorder="1" applyAlignment="1" applyProtection="1">
      <alignment horizontal="center" wrapText="1"/>
      <protection locked="0"/>
    </xf>
    <xf numFmtId="0" fontId="16" fillId="0" borderId="1" xfId="0" applyFont="1" applyBorder="1" applyAlignment="1" applyProtection="1">
      <alignment horizontal="center" wrapText="1"/>
      <protection locked="0"/>
    </xf>
    <xf numFmtId="0" fontId="1" fillId="0" borderId="2"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wrapText="1"/>
      <protection locked="0"/>
    </xf>
    <xf numFmtId="0" fontId="26" fillId="0" borderId="1" xfId="0" applyFont="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CC3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58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4EE257"/>
      <rgbColor rgb="0099CC00"/>
      <rgbColor rgb="00FEB80A"/>
      <rgbColor rgb="00FEA746"/>
      <rgbColor rgb="00FF6600"/>
      <rgbColor rgb="00666699"/>
      <rgbColor rgb="00A2BD90"/>
      <rgbColor rgb="00003366"/>
      <rgbColor rgb="003891A7"/>
      <rgbColor rgb="00003300"/>
      <rgbColor rgb="00333300"/>
      <rgbColor rgb="00993300"/>
      <rgbColor rgb="00993366"/>
      <rgbColor rgb="004B1F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248"/>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4657262649302476"/>
          <c:y val="0.18218632485644373"/>
          <c:w val="0.47580692001531788"/>
          <c:h val="0.61943350451190871"/>
        </c:manualLayout>
      </c:layout>
      <c:bar3DChart>
        <c:barDir val="bar"/>
        <c:grouping val="clustered"/>
        <c:varyColors val="0"/>
        <c:ser>
          <c:idx val="0"/>
          <c:order val="0"/>
          <c:spPr>
            <a:solidFill>
              <a:srgbClr val="3891A7"/>
            </a:solidFill>
            <a:ln w="25400">
              <a:noFill/>
            </a:ln>
          </c:spPr>
          <c:invertIfNegative val="0"/>
          <c:cat>
            <c:strRef>
              <c:f>Sheet1!$F$1:$F$8</c:f>
              <c:strCache>
                <c:ptCount val="8"/>
                <c:pt idx="0">
                  <c:v>Putuplasts putas</c:v>
                </c:pt>
                <c:pt idx="1">
                  <c:v>Auduma virves un šņores</c:v>
                </c:pt>
                <c:pt idx="2">
                  <c:v>Stikla un keramikas gabali</c:v>
                </c:pt>
                <c:pt idx="3">
                  <c:v>Metāla pudeļu vāki/korķi</c:v>
                </c:pt>
                <c:pt idx="4">
                  <c:v>Alumīnija skārdenes</c:v>
                </c:pt>
                <c:pt idx="5">
                  <c:v>Papīra iepakojums</c:v>
                </c:pt>
                <c:pt idx="6">
                  <c:v>Gumijas loksnes un kameras</c:v>
                </c:pt>
                <c:pt idx="7">
                  <c:v>Azbesta šīferis un būvmateriāli </c:v>
                </c:pt>
              </c:strCache>
            </c:strRef>
          </c:cat>
          <c:val>
            <c:numRef>
              <c:f>Sheet1!$G$1:$G$8</c:f>
              <c:numCache>
                <c:formatCode>General</c:formatCode>
                <c:ptCount val="8"/>
                <c:pt idx="0">
                  <c:v>178</c:v>
                </c:pt>
                <c:pt idx="1">
                  <c:v>70</c:v>
                </c:pt>
                <c:pt idx="2">
                  <c:v>264</c:v>
                </c:pt>
                <c:pt idx="3">
                  <c:v>113</c:v>
                </c:pt>
                <c:pt idx="4">
                  <c:v>65</c:v>
                </c:pt>
                <c:pt idx="5">
                  <c:v>462</c:v>
                </c:pt>
                <c:pt idx="6">
                  <c:v>115</c:v>
                </c:pt>
                <c:pt idx="7">
                  <c:v>96</c:v>
                </c:pt>
              </c:numCache>
            </c:numRef>
          </c:val>
          <c:extLst>
            <c:ext xmlns:c16="http://schemas.microsoft.com/office/drawing/2014/chart" uri="{C3380CC4-5D6E-409C-BE32-E72D297353CC}">
              <c16:uniqueId val="{00000000-E377-4C93-B685-4DA062E489F0}"/>
            </c:ext>
          </c:extLst>
        </c:ser>
        <c:dLbls>
          <c:showLegendKey val="0"/>
          <c:showVal val="0"/>
          <c:showCatName val="0"/>
          <c:showSerName val="0"/>
          <c:showPercent val="0"/>
          <c:showBubbleSize val="0"/>
        </c:dLbls>
        <c:gapWidth val="150"/>
        <c:shape val="box"/>
        <c:axId val="658368168"/>
        <c:axId val="1"/>
        <c:axId val="0"/>
      </c:bar3DChart>
      <c:catAx>
        <c:axId val="658368168"/>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1"/>
        <c:crossesAt val="0"/>
        <c:auto val="1"/>
        <c:lblAlgn val="ctr"/>
        <c:lblOffset val="100"/>
        <c:tickLblSkip val="3"/>
        <c:tickMarkSkip val="1"/>
        <c:noMultiLvlLbl val="0"/>
      </c:catAx>
      <c:valAx>
        <c:axId val="1"/>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658368168"/>
        <c:crossesAt val="1"/>
        <c:crossBetween val="between"/>
      </c:valAx>
      <c:spPr>
        <a:no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50"/>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0864244044542172"/>
          <c:y val="0.20161320093935212"/>
          <c:w val="0.44598832644363429"/>
          <c:h val="0.3548392336532597"/>
        </c:manualLayout>
      </c:layout>
      <c:bar3DChart>
        <c:barDir val="col"/>
        <c:grouping val="clustered"/>
        <c:varyColors val="0"/>
        <c:ser>
          <c:idx val="0"/>
          <c:order val="0"/>
          <c:spPr>
            <a:solidFill>
              <a:srgbClr val="3891A7"/>
            </a:solidFill>
            <a:ln w="25400">
              <a:noFill/>
            </a:ln>
          </c:spPr>
          <c:invertIfNegative val="0"/>
          <c:cat>
            <c:strRef>
              <c:f>Sheet1!$A$1:$A$6</c:f>
              <c:strCache>
                <c:ptCount val="6"/>
                <c:pt idx="0">
                  <c:v>Papes bāka</c:v>
                </c:pt>
                <c:pt idx="1">
                  <c:v>Jūrmalciems</c:v>
                </c:pt>
                <c:pt idx="2">
                  <c:v>Bernāti</c:v>
                </c:pt>
                <c:pt idx="3">
                  <c:v>Liepāja Karosta</c:v>
                </c:pt>
                <c:pt idx="4">
                  <c:v>Ziemupe</c:v>
                </c:pt>
                <c:pt idx="5">
                  <c:v>Pāvilosta</c:v>
                </c:pt>
              </c:strCache>
            </c:strRef>
          </c:cat>
          <c:val>
            <c:numRef>
              <c:f>Sheet1!$B$1:$B$6</c:f>
              <c:numCache>
                <c:formatCode>General</c:formatCode>
                <c:ptCount val="6"/>
                <c:pt idx="0">
                  <c:v>168</c:v>
                </c:pt>
                <c:pt idx="1">
                  <c:v>130</c:v>
                </c:pt>
                <c:pt idx="2">
                  <c:v>113</c:v>
                </c:pt>
                <c:pt idx="3">
                  <c:v>284</c:v>
                </c:pt>
                <c:pt idx="4">
                  <c:v>145</c:v>
                </c:pt>
                <c:pt idx="5">
                  <c:v>547</c:v>
                </c:pt>
              </c:numCache>
            </c:numRef>
          </c:val>
          <c:extLst>
            <c:ext xmlns:c16="http://schemas.microsoft.com/office/drawing/2014/chart" uri="{C3380CC4-5D6E-409C-BE32-E72D297353CC}">
              <c16:uniqueId val="{00000000-5A3D-4937-B12F-8F15FA9DD8F8}"/>
            </c:ext>
          </c:extLst>
        </c:ser>
        <c:dLbls>
          <c:showLegendKey val="0"/>
          <c:showVal val="0"/>
          <c:showCatName val="0"/>
          <c:showSerName val="0"/>
          <c:showPercent val="0"/>
          <c:showBubbleSize val="0"/>
        </c:dLbls>
        <c:gapWidth val="150"/>
        <c:shape val="box"/>
        <c:axId val="410504184"/>
        <c:axId val="1"/>
        <c:axId val="0"/>
      </c:bar3DChart>
      <c:catAx>
        <c:axId val="410504184"/>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de-DE"/>
          </a:p>
        </c:txPr>
        <c:crossAx val="1"/>
        <c:crossesAt val="0"/>
        <c:auto val="1"/>
        <c:lblAlgn val="ctr"/>
        <c:lblOffset val="100"/>
        <c:tickLblSkip val="2"/>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410504184"/>
        <c:crossesAt val="1"/>
        <c:crossBetween val="between"/>
      </c:valAx>
      <c:spPr>
        <a:noFill/>
        <a:ln w="25400">
          <a:noFill/>
        </a:ln>
      </c:spPr>
    </c:plotArea>
    <c:legend>
      <c:legendPos val="r"/>
      <c:layout>
        <c:manualLayout>
          <c:xMode val="edge"/>
          <c:yMode val="edge"/>
          <c:x val="0.7623468279001917"/>
          <c:y val="0.86290450002042718"/>
          <c:w val="0.16512370563830062"/>
          <c:h val="0.11693565654482423"/>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54"/>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4937717839596943"/>
          <c:y val="0.28497643644100762"/>
          <c:w val="0.33333434877574641"/>
          <c:h val="0.27461365693406187"/>
        </c:manualLayout>
      </c:layout>
      <c:bar3DChart>
        <c:barDir val="col"/>
        <c:grouping val="clustered"/>
        <c:varyColors val="0"/>
        <c:ser>
          <c:idx val="0"/>
          <c:order val="0"/>
          <c:spPr>
            <a:solidFill>
              <a:srgbClr val="3891A7"/>
            </a:solidFill>
            <a:ln w="25400">
              <a:noFill/>
            </a:ln>
          </c:spPr>
          <c:invertIfNegative val="0"/>
          <c:cat>
            <c:strRef>
              <c:f>Sheet1!$A$8:$A$15</c:f>
              <c:strCache>
                <c:ptCount val="8"/>
                <c:pt idx="0">
                  <c:v>Jūrkalne</c:v>
                </c:pt>
                <c:pt idx="1">
                  <c:v>Užava</c:v>
                </c:pt>
                <c:pt idx="2">
                  <c:v>Ventspils</c:v>
                </c:pt>
                <c:pt idx="3">
                  <c:v>Staldzene</c:v>
                </c:pt>
                <c:pt idx="4">
                  <c:v>Liepene</c:v>
                </c:pt>
                <c:pt idx="5">
                  <c:v>Ovīši</c:v>
                </c:pt>
                <c:pt idx="6">
                  <c:v>Irbes ieteka</c:v>
                </c:pt>
                <c:pt idx="7">
                  <c:v>Mazirbe</c:v>
                </c:pt>
              </c:strCache>
            </c:strRef>
          </c:cat>
          <c:val>
            <c:numRef>
              <c:f>Sheet1!$B$8:$B$15</c:f>
              <c:numCache>
                <c:formatCode>General</c:formatCode>
                <c:ptCount val="8"/>
                <c:pt idx="0">
                  <c:v>109</c:v>
                </c:pt>
                <c:pt idx="1">
                  <c:v>141</c:v>
                </c:pt>
                <c:pt idx="2">
                  <c:v>163</c:v>
                </c:pt>
                <c:pt idx="3">
                  <c:v>189</c:v>
                </c:pt>
                <c:pt idx="4">
                  <c:v>224</c:v>
                </c:pt>
                <c:pt idx="5">
                  <c:v>76</c:v>
                </c:pt>
                <c:pt idx="6">
                  <c:v>39</c:v>
                </c:pt>
                <c:pt idx="7">
                  <c:v>50</c:v>
                </c:pt>
              </c:numCache>
            </c:numRef>
          </c:val>
          <c:extLst>
            <c:ext xmlns:c16="http://schemas.microsoft.com/office/drawing/2014/chart" uri="{C3380CC4-5D6E-409C-BE32-E72D297353CC}">
              <c16:uniqueId val="{00000000-1AFD-4C69-80FA-743A69BD82EF}"/>
            </c:ext>
          </c:extLst>
        </c:ser>
        <c:dLbls>
          <c:showLegendKey val="0"/>
          <c:showVal val="0"/>
          <c:showCatName val="0"/>
          <c:showSerName val="0"/>
          <c:showPercent val="0"/>
          <c:showBubbleSize val="0"/>
        </c:dLbls>
        <c:gapWidth val="150"/>
        <c:shape val="box"/>
        <c:axId val="665827520"/>
        <c:axId val="1"/>
        <c:axId val="0"/>
      </c:bar3DChart>
      <c:catAx>
        <c:axId val="665827520"/>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de-DE"/>
          </a:p>
        </c:txPr>
        <c:crossAx val="1"/>
        <c:crossesAt val="0"/>
        <c:auto val="1"/>
        <c:lblAlgn val="ctr"/>
        <c:lblOffset val="100"/>
        <c:tickLblSkip val="3"/>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665827520"/>
        <c:crossesAt val="1"/>
        <c:crossBetween val="between"/>
      </c:valAx>
      <c:spPr>
        <a:noFill/>
        <a:ln w="25400">
          <a:noFill/>
        </a:ln>
      </c:spPr>
    </c:plotArea>
    <c:legend>
      <c:legendPos val="r"/>
      <c:layout>
        <c:manualLayout>
          <c:xMode val="edge"/>
          <c:yMode val="edge"/>
          <c:x val="0.7433177724036697"/>
          <c:y val="0.82384097080218555"/>
          <c:w val="0.19073141881820782"/>
          <c:h val="0.1502603028507131"/>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53"/>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6528133755893555"/>
          <c:y val="0.30052060570142619"/>
          <c:w val="0.33815648576000468"/>
          <c:h val="0.27979504668753474"/>
        </c:manualLayout>
      </c:layout>
      <c:bar3DChart>
        <c:barDir val="col"/>
        <c:grouping val="clustered"/>
        <c:varyColors val="0"/>
        <c:ser>
          <c:idx val="0"/>
          <c:order val="0"/>
          <c:spPr>
            <a:solidFill>
              <a:srgbClr val="3891A7"/>
            </a:solidFill>
            <a:ln w="25400">
              <a:noFill/>
            </a:ln>
          </c:spPr>
          <c:invertIfNegative val="0"/>
          <c:cat>
            <c:strRef>
              <c:f>Sheet1!$A$17:$A$25</c:f>
              <c:strCache>
                <c:ptCount val="9"/>
                <c:pt idx="0">
                  <c:v>Kolka</c:v>
                </c:pt>
                <c:pt idx="1">
                  <c:v>Pūrciems</c:v>
                </c:pt>
                <c:pt idx="2">
                  <c:v>Roja</c:v>
                </c:pt>
                <c:pt idx="3">
                  <c:v>Kaltene</c:v>
                </c:pt>
                <c:pt idx="4">
                  <c:v>Mērsrags</c:v>
                </c:pt>
                <c:pt idx="5">
                  <c:v>Abragciems</c:v>
                </c:pt>
                <c:pt idx="6">
                  <c:v>Engure</c:v>
                </c:pt>
                <c:pt idx="7">
                  <c:v>Apšuciems</c:v>
                </c:pt>
                <c:pt idx="8">
                  <c:v>Lapmežciems</c:v>
                </c:pt>
              </c:strCache>
            </c:strRef>
          </c:cat>
          <c:val>
            <c:numRef>
              <c:f>Sheet1!$B$17:$B$25</c:f>
              <c:numCache>
                <c:formatCode>General</c:formatCode>
                <c:ptCount val="9"/>
                <c:pt idx="0">
                  <c:v>121</c:v>
                </c:pt>
                <c:pt idx="1">
                  <c:v>54</c:v>
                </c:pt>
                <c:pt idx="2">
                  <c:v>264</c:v>
                </c:pt>
                <c:pt idx="3">
                  <c:v>65</c:v>
                </c:pt>
                <c:pt idx="4">
                  <c:v>145</c:v>
                </c:pt>
                <c:pt idx="5">
                  <c:v>61</c:v>
                </c:pt>
                <c:pt idx="6">
                  <c:v>570</c:v>
                </c:pt>
                <c:pt idx="7">
                  <c:v>87</c:v>
                </c:pt>
                <c:pt idx="8">
                  <c:v>230</c:v>
                </c:pt>
              </c:numCache>
            </c:numRef>
          </c:val>
          <c:extLst>
            <c:ext xmlns:c16="http://schemas.microsoft.com/office/drawing/2014/chart" uri="{C3380CC4-5D6E-409C-BE32-E72D297353CC}">
              <c16:uniqueId val="{00000000-85C3-467E-A47F-1889769E296B}"/>
            </c:ext>
          </c:extLst>
        </c:ser>
        <c:dLbls>
          <c:showLegendKey val="0"/>
          <c:showVal val="0"/>
          <c:showCatName val="0"/>
          <c:showSerName val="0"/>
          <c:showPercent val="0"/>
          <c:showBubbleSize val="0"/>
        </c:dLbls>
        <c:gapWidth val="150"/>
        <c:shape val="box"/>
        <c:axId val="663930632"/>
        <c:axId val="1"/>
        <c:axId val="0"/>
      </c:bar3DChart>
      <c:catAx>
        <c:axId val="66393063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de-DE"/>
          </a:p>
        </c:txPr>
        <c:crossAx val="1"/>
        <c:crossesAt val="0"/>
        <c:auto val="1"/>
        <c:lblAlgn val="ctr"/>
        <c:lblOffset val="100"/>
        <c:tickLblSkip val="4"/>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663930632"/>
        <c:crossesAt val="1"/>
        <c:crossBetween val="between"/>
      </c:valAx>
      <c:spPr>
        <a:noFill/>
        <a:ln w="25400">
          <a:noFill/>
        </a:ln>
      </c:spPr>
    </c:plotArea>
    <c:legend>
      <c:legendPos val="r"/>
      <c:layout>
        <c:manualLayout>
          <c:xMode val="edge"/>
          <c:yMode val="edge"/>
          <c:x val="0.73237099857113319"/>
          <c:y val="0.82384097080218555"/>
          <c:w val="0.19349060949904012"/>
          <c:h val="0.1502603028507131"/>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1"/>
      <c:hPercent val="55"/>
      <c:rotY val="14"/>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30395710146862137"/>
          <c:y val="0.18390925018404208"/>
          <c:w val="0.48381337452697715"/>
          <c:h val="0.36781850036808417"/>
        </c:manualLayout>
      </c:layout>
      <c:bar3DChart>
        <c:barDir val="col"/>
        <c:grouping val="clustered"/>
        <c:varyColors val="0"/>
        <c:ser>
          <c:idx val="0"/>
          <c:order val="0"/>
          <c:spPr>
            <a:solidFill>
              <a:srgbClr val="3891A7"/>
            </a:solidFill>
            <a:ln w="25400">
              <a:noFill/>
            </a:ln>
          </c:spPr>
          <c:invertIfNegative val="0"/>
          <c:cat>
            <c:strRef>
              <c:f>Sheet1!$A$27:$A$30</c:f>
              <c:strCache>
                <c:ptCount val="4"/>
                <c:pt idx="0">
                  <c:v>Jaunķemeri</c:v>
                </c:pt>
                <c:pt idx="1">
                  <c:v>Lielupes ieteka</c:v>
                </c:pt>
                <c:pt idx="2">
                  <c:v>Vakarbuļļi</c:v>
                </c:pt>
                <c:pt idx="3">
                  <c:v>Daugavgrīva</c:v>
                </c:pt>
              </c:strCache>
            </c:strRef>
          </c:cat>
          <c:val>
            <c:numRef>
              <c:f>Sheet1!$B$27:$B$30</c:f>
              <c:numCache>
                <c:formatCode>General</c:formatCode>
                <c:ptCount val="4"/>
                <c:pt idx="0">
                  <c:v>217</c:v>
                </c:pt>
                <c:pt idx="1">
                  <c:v>118</c:v>
                </c:pt>
                <c:pt idx="2">
                  <c:v>112</c:v>
                </c:pt>
                <c:pt idx="3">
                  <c:v>136</c:v>
                </c:pt>
              </c:numCache>
            </c:numRef>
          </c:val>
          <c:extLst>
            <c:ext xmlns:c16="http://schemas.microsoft.com/office/drawing/2014/chart" uri="{C3380CC4-5D6E-409C-BE32-E72D297353CC}">
              <c16:uniqueId val="{00000000-92B4-415F-8D3F-4F0E42FEECB2}"/>
            </c:ext>
          </c:extLst>
        </c:ser>
        <c:dLbls>
          <c:showLegendKey val="0"/>
          <c:showVal val="0"/>
          <c:showCatName val="0"/>
          <c:showSerName val="0"/>
          <c:showPercent val="0"/>
          <c:showBubbleSize val="0"/>
        </c:dLbls>
        <c:gapWidth val="150"/>
        <c:shape val="box"/>
        <c:axId val="663932272"/>
        <c:axId val="1"/>
        <c:axId val="0"/>
      </c:bar3DChart>
      <c:catAx>
        <c:axId val="66393227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de-DE"/>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de-DE"/>
          </a:p>
        </c:txPr>
        <c:crossAx val="663932272"/>
        <c:crossesAt val="1"/>
        <c:crossBetween val="between"/>
      </c:valAx>
      <c:spPr>
        <a:noFill/>
        <a:ln w="25400">
          <a:noFill/>
        </a:ln>
      </c:spPr>
    </c:plotArea>
    <c:legend>
      <c:legendPos val="r"/>
      <c:layout>
        <c:manualLayout>
          <c:xMode val="edge"/>
          <c:yMode val="edge"/>
          <c:x val="0.73741071953925885"/>
          <c:y val="0.78927719870651392"/>
          <c:w val="0.19244621217244073"/>
          <c:h val="0.11111183865285874"/>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de-DE"/>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68580</xdr:colOff>
      <xdr:row>11</xdr:row>
      <xdr:rowOff>53340</xdr:rowOff>
    </xdr:from>
    <xdr:to>
      <xdr:col>7</xdr:col>
      <xdr:colOff>495300</xdr:colOff>
      <xdr:row>22</xdr:row>
      <xdr:rowOff>91440</xdr:rowOff>
    </xdr:to>
    <xdr:graphicFrame macro="">
      <xdr:nvGraphicFramePr>
        <xdr:cNvPr id="1025" name="Chart 1">
          <a:extLst>
            <a:ext uri="{FF2B5EF4-FFF2-40B4-BE49-F238E27FC236}">
              <a16:creationId xmlns:a16="http://schemas.microsoft.com/office/drawing/2014/main" id="{A3826832-206F-4093-BDC8-A53AAA40D2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182880</xdr:colOff>
      <xdr:row>1</xdr:row>
      <xdr:rowOff>144780</xdr:rowOff>
    </xdr:from>
    <xdr:to>
      <xdr:col>21</xdr:col>
      <xdr:colOff>91440</xdr:colOff>
      <xdr:row>13</xdr:row>
      <xdr:rowOff>22860</xdr:rowOff>
    </xdr:to>
    <xdr:graphicFrame macro="">
      <xdr:nvGraphicFramePr>
        <xdr:cNvPr id="1026" name="Chart 2">
          <a:extLst>
            <a:ext uri="{FF2B5EF4-FFF2-40B4-BE49-F238E27FC236}">
              <a16:creationId xmlns:a16="http://schemas.microsoft.com/office/drawing/2014/main" id="{DE481D88-EF56-449A-A30A-2A7E71E53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274320</xdr:colOff>
      <xdr:row>14</xdr:row>
      <xdr:rowOff>144780</xdr:rowOff>
    </xdr:from>
    <xdr:to>
      <xdr:col>20</xdr:col>
      <xdr:colOff>358140</xdr:colOff>
      <xdr:row>23</xdr:row>
      <xdr:rowOff>106680</xdr:rowOff>
    </xdr:to>
    <xdr:graphicFrame macro="">
      <xdr:nvGraphicFramePr>
        <xdr:cNvPr id="1027" name="Chart 3">
          <a:extLst>
            <a:ext uri="{FF2B5EF4-FFF2-40B4-BE49-F238E27FC236}">
              <a16:creationId xmlns:a16="http://schemas.microsoft.com/office/drawing/2014/main" id="{D50FDC5A-E831-4123-A9E3-7FDA8EFB9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822960</xdr:colOff>
      <xdr:row>1</xdr:row>
      <xdr:rowOff>114300</xdr:rowOff>
    </xdr:from>
    <xdr:to>
      <xdr:col>15</xdr:col>
      <xdr:colOff>7620</xdr:colOff>
      <xdr:row>10</xdr:row>
      <xdr:rowOff>76200</xdr:rowOff>
    </xdr:to>
    <xdr:graphicFrame macro="">
      <xdr:nvGraphicFramePr>
        <xdr:cNvPr id="1028" name="Chart 4">
          <a:extLst>
            <a:ext uri="{FF2B5EF4-FFF2-40B4-BE49-F238E27FC236}">
              <a16:creationId xmlns:a16="http://schemas.microsoft.com/office/drawing/2014/main" id="{1A01EDE8-3CDA-406A-8EF0-B2A189217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685800</xdr:colOff>
      <xdr:row>10</xdr:row>
      <xdr:rowOff>129540</xdr:rowOff>
    </xdr:from>
    <xdr:to>
      <xdr:col>14</xdr:col>
      <xdr:colOff>731520</xdr:colOff>
      <xdr:row>22</xdr:row>
      <xdr:rowOff>106680</xdr:rowOff>
    </xdr:to>
    <xdr:graphicFrame macro="">
      <xdr:nvGraphicFramePr>
        <xdr:cNvPr id="1029" name="Chart 5">
          <a:extLst>
            <a:ext uri="{FF2B5EF4-FFF2-40B4-BE49-F238E27FC236}">
              <a16:creationId xmlns:a16="http://schemas.microsoft.com/office/drawing/2014/main" id="{06F09657-F21B-419F-94E7-E8138E535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373380</xdr:colOff>
      <xdr:row>20</xdr:row>
      <xdr:rowOff>136070</xdr:rowOff>
    </xdr:from>
    <xdr:to>
      <xdr:col>10</xdr:col>
      <xdr:colOff>68580</xdr:colOff>
      <xdr:row>29</xdr:row>
      <xdr:rowOff>68615</xdr:rowOff>
    </xdr:to>
    <xdr:pic>
      <xdr:nvPicPr>
        <xdr:cNvPr id="3" name="Picture 2">
          <a:extLst>
            <a:ext uri="{FF2B5EF4-FFF2-40B4-BE49-F238E27FC236}">
              <a16:creationId xmlns:a16="http://schemas.microsoft.com/office/drawing/2014/main" id="{7A1C17B3-6864-40A5-A27C-9957AE1EEE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5698670"/>
          <a:ext cx="4617720" cy="14413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youtube.com/watch?v=hm_8IVhKTk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workbookViewId="0">
      <selection activeCell="J27" sqref="J27"/>
    </sheetView>
  </sheetViews>
  <sheetFormatPr defaultColWidth="12.33203125" defaultRowHeight="13.2" x14ac:dyDescent="0.25"/>
  <sheetData>
    <row r="1" spans="1:7" x14ac:dyDescent="0.25">
      <c r="A1" s="1" t="s">
        <v>0</v>
      </c>
      <c r="B1">
        <v>168</v>
      </c>
      <c r="F1" t="s">
        <v>1</v>
      </c>
      <c r="G1" s="2">
        <v>178</v>
      </c>
    </row>
    <row r="2" spans="1:7" x14ac:dyDescent="0.25">
      <c r="A2" s="1" t="s">
        <v>2</v>
      </c>
      <c r="B2">
        <v>130</v>
      </c>
      <c r="F2" t="s">
        <v>3</v>
      </c>
      <c r="G2">
        <v>70</v>
      </c>
    </row>
    <row r="3" spans="1:7" x14ac:dyDescent="0.25">
      <c r="A3" s="1" t="s">
        <v>4</v>
      </c>
      <c r="B3">
        <v>113</v>
      </c>
      <c r="F3" t="s">
        <v>5</v>
      </c>
      <c r="G3">
        <v>264</v>
      </c>
    </row>
    <row r="4" spans="1:7" x14ac:dyDescent="0.25">
      <c r="A4" s="1" t="s">
        <v>6</v>
      </c>
      <c r="B4">
        <v>284</v>
      </c>
      <c r="F4" t="s">
        <v>7</v>
      </c>
      <c r="G4">
        <v>113</v>
      </c>
    </row>
    <row r="5" spans="1:7" x14ac:dyDescent="0.25">
      <c r="A5" s="1" t="s">
        <v>8</v>
      </c>
      <c r="B5">
        <v>145</v>
      </c>
      <c r="F5" t="s">
        <v>9</v>
      </c>
      <c r="G5">
        <v>65</v>
      </c>
    </row>
    <row r="6" spans="1:7" x14ac:dyDescent="0.25">
      <c r="A6" s="1" t="s">
        <v>10</v>
      </c>
      <c r="B6">
        <v>547</v>
      </c>
      <c r="F6" t="s">
        <v>11</v>
      </c>
      <c r="G6">
        <v>462</v>
      </c>
    </row>
    <row r="7" spans="1:7" x14ac:dyDescent="0.25">
      <c r="F7" t="s">
        <v>12</v>
      </c>
      <c r="G7">
        <v>115</v>
      </c>
    </row>
    <row r="8" spans="1:7" x14ac:dyDescent="0.25">
      <c r="A8" s="3" t="s">
        <v>13</v>
      </c>
      <c r="B8">
        <v>109</v>
      </c>
      <c r="F8" t="s">
        <v>14</v>
      </c>
      <c r="G8">
        <v>96</v>
      </c>
    </row>
    <row r="9" spans="1:7" x14ac:dyDescent="0.25">
      <c r="A9" s="3" t="s">
        <v>15</v>
      </c>
      <c r="B9">
        <v>141</v>
      </c>
    </row>
    <row r="10" spans="1:7" x14ac:dyDescent="0.25">
      <c r="A10" s="3" t="s">
        <v>16</v>
      </c>
      <c r="B10">
        <v>163</v>
      </c>
    </row>
    <row r="11" spans="1:7" x14ac:dyDescent="0.25">
      <c r="A11" s="3" t="s">
        <v>17</v>
      </c>
      <c r="B11">
        <v>189</v>
      </c>
    </row>
    <row r="12" spans="1:7" x14ac:dyDescent="0.25">
      <c r="A12" s="3" t="s">
        <v>18</v>
      </c>
      <c r="B12">
        <v>224</v>
      </c>
    </row>
    <row r="13" spans="1:7" x14ac:dyDescent="0.25">
      <c r="A13" s="3" t="s">
        <v>19</v>
      </c>
      <c r="B13">
        <v>76</v>
      </c>
    </row>
    <row r="14" spans="1:7" x14ac:dyDescent="0.25">
      <c r="A14" s="3" t="s">
        <v>20</v>
      </c>
      <c r="B14">
        <v>39</v>
      </c>
    </row>
    <row r="15" spans="1:7" x14ac:dyDescent="0.25">
      <c r="A15" s="3" t="s">
        <v>21</v>
      </c>
      <c r="B15">
        <v>50</v>
      </c>
    </row>
    <row r="17" spans="1:2" x14ac:dyDescent="0.25">
      <c r="A17" s="3" t="s">
        <v>22</v>
      </c>
      <c r="B17">
        <v>121</v>
      </c>
    </row>
    <row r="18" spans="1:2" x14ac:dyDescent="0.25">
      <c r="A18" s="3" t="s">
        <v>23</v>
      </c>
      <c r="B18">
        <v>54</v>
      </c>
    </row>
    <row r="19" spans="1:2" x14ac:dyDescent="0.25">
      <c r="A19" s="3" t="s">
        <v>24</v>
      </c>
      <c r="B19">
        <v>264</v>
      </c>
    </row>
    <row r="20" spans="1:2" x14ac:dyDescent="0.25">
      <c r="A20" s="3" t="s">
        <v>25</v>
      </c>
      <c r="B20">
        <v>65</v>
      </c>
    </row>
    <row r="21" spans="1:2" x14ac:dyDescent="0.25">
      <c r="A21" s="3" t="s">
        <v>26</v>
      </c>
      <c r="B21">
        <v>145</v>
      </c>
    </row>
    <row r="22" spans="1:2" x14ac:dyDescent="0.25">
      <c r="A22" s="3" t="s">
        <v>27</v>
      </c>
      <c r="B22">
        <v>61</v>
      </c>
    </row>
    <row r="23" spans="1:2" x14ac:dyDescent="0.25">
      <c r="A23" s="3" t="s">
        <v>28</v>
      </c>
      <c r="B23">
        <v>570</v>
      </c>
    </row>
    <row r="24" spans="1:2" x14ac:dyDescent="0.25">
      <c r="A24" s="3" t="s">
        <v>29</v>
      </c>
      <c r="B24">
        <v>87</v>
      </c>
    </row>
    <row r="25" spans="1:2" x14ac:dyDescent="0.25">
      <c r="A25" s="3" t="s">
        <v>30</v>
      </c>
      <c r="B25">
        <v>230</v>
      </c>
    </row>
    <row r="27" spans="1:2" x14ac:dyDescent="0.25">
      <c r="A27" s="4" t="s">
        <v>31</v>
      </c>
      <c r="B27">
        <v>217</v>
      </c>
    </row>
    <row r="28" spans="1:2" x14ac:dyDescent="0.25">
      <c r="A28" s="4" t="s">
        <v>32</v>
      </c>
      <c r="B28">
        <v>118</v>
      </c>
    </row>
    <row r="29" spans="1:2" x14ac:dyDescent="0.25">
      <c r="A29" s="4" t="s">
        <v>33</v>
      </c>
      <c r="B29">
        <v>112</v>
      </c>
    </row>
    <row r="30" spans="1:2" x14ac:dyDescent="0.25">
      <c r="A30" s="4" t="s">
        <v>34</v>
      </c>
      <c r="B30">
        <v>136</v>
      </c>
    </row>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topLeftCell="A2" zoomScale="70" zoomScaleNormal="70" workbookViewId="0">
      <selection activeCell="N6" sqref="N6"/>
    </sheetView>
  </sheetViews>
  <sheetFormatPr defaultColWidth="8.6640625" defaultRowHeight="13.8" x14ac:dyDescent="0.25"/>
  <cols>
    <col min="1" max="1" width="26.33203125" style="5" customWidth="1"/>
    <col min="2" max="2" width="15.33203125" style="6" customWidth="1"/>
    <col min="3" max="3" width="15.33203125" style="7" customWidth="1"/>
    <col min="4" max="4" width="15.33203125" style="6" customWidth="1"/>
    <col min="5" max="5" width="5.6640625" style="8" customWidth="1"/>
    <col min="6" max="6" width="15.33203125" style="6" customWidth="1"/>
    <col min="7" max="7" width="16.33203125" style="9" customWidth="1"/>
    <col min="8" max="8" width="18.33203125" style="9" customWidth="1"/>
    <col min="9" max="16384" width="8.6640625" style="9"/>
  </cols>
  <sheetData>
    <row r="1" spans="1:11" ht="82.5" customHeight="1" x14ac:dyDescent="0.25">
      <c r="A1" s="10" t="s">
        <v>35</v>
      </c>
      <c r="B1" s="5" t="s">
        <v>36</v>
      </c>
      <c r="C1" s="11" t="s">
        <v>37</v>
      </c>
      <c r="D1" s="5" t="s">
        <v>38</v>
      </c>
      <c r="E1" s="12"/>
      <c r="F1" s="13" t="s">
        <v>39</v>
      </c>
      <c r="G1" s="13" t="s">
        <v>40</v>
      </c>
      <c r="H1" s="14" t="s">
        <v>41</v>
      </c>
      <c r="I1" s="15"/>
    </row>
    <row r="2" spans="1:11" ht="19.2" customHeight="1" x14ac:dyDescent="0.25">
      <c r="A2" s="5" t="s">
        <v>42</v>
      </c>
      <c r="C2" s="6"/>
      <c r="E2" s="12"/>
      <c r="F2" s="16">
        <f>SUM(B2:B39)+SUM(C2:C39)</f>
        <v>0</v>
      </c>
      <c r="G2" s="16">
        <f>SUM(D2:D39)</f>
        <v>0</v>
      </c>
      <c r="H2" s="17" t="e">
        <f>G2/F2</f>
        <v>#DIV/0!</v>
      </c>
    </row>
    <row r="3" spans="1:11" x14ac:dyDescent="0.25">
      <c r="A3" s="5" t="s">
        <v>43</v>
      </c>
      <c r="C3" s="6"/>
      <c r="E3" s="12"/>
      <c r="F3" s="12"/>
    </row>
    <row r="4" spans="1:11" ht="40.5" customHeight="1" x14ac:dyDescent="0.25">
      <c r="A4" s="5" t="s">
        <v>44</v>
      </c>
      <c r="B4" s="49"/>
      <c r="C4" s="49"/>
      <c r="D4" s="49"/>
      <c r="E4" s="18"/>
      <c r="F4" s="114" t="s">
        <v>45</v>
      </c>
      <c r="G4" s="114"/>
      <c r="H4" s="114"/>
      <c r="I4" s="114"/>
      <c r="J4" s="19"/>
      <c r="K4" s="19"/>
    </row>
    <row r="5" spans="1:11" ht="25.95" customHeight="1" x14ac:dyDescent="0.25">
      <c r="A5" s="5" t="s">
        <v>46</v>
      </c>
      <c r="B5" s="49"/>
      <c r="C5" s="49"/>
      <c r="D5" s="49"/>
      <c r="E5" s="18"/>
      <c r="F5" s="115" t="s">
        <v>47</v>
      </c>
      <c r="G5" s="115"/>
      <c r="H5" s="115"/>
      <c r="I5" s="115"/>
      <c r="J5" s="20"/>
      <c r="K5" s="20"/>
    </row>
    <row r="6" spans="1:11" ht="49.5" customHeight="1" x14ac:dyDescent="0.25">
      <c r="A6" s="5" t="s">
        <v>48</v>
      </c>
      <c r="B6" s="49"/>
      <c r="C6" s="49"/>
      <c r="D6" s="49"/>
      <c r="E6" s="12"/>
      <c r="F6" s="116" t="s">
        <v>49</v>
      </c>
      <c r="G6" s="116"/>
      <c r="H6" s="116"/>
      <c r="I6" s="116"/>
    </row>
    <row r="7" spans="1:11" x14ac:dyDescent="0.25">
      <c r="A7" s="5" t="s">
        <v>50</v>
      </c>
      <c r="B7" s="49"/>
      <c r="C7" s="49"/>
      <c r="D7" s="49"/>
      <c r="E7" s="12"/>
      <c r="F7" s="116"/>
      <c r="G7" s="116"/>
      <c r="H7" s="116"/>
      <c r="I7" s="116"/>
    </row>
    <row r="8" spans="1:11" ht="25.2" customHeight="1" x14ac:dyDescent="0.25">
      <c r="A8" s="5" t="s">
        <v>51</v>
      </c>
      <c r="B8" s="49"/>
      <c r="C8" s="49"/>
      <c r="D8" s="49"/>
      <c r="E8" s="21"/>
      <c r="F8" s="116"/>
      <c r="G8" s="116"/>
      <c r="H8" s="116"/>
      <c r="I8" s="116"/>
    </row>
    <row r="9" spans="1:11" x14ac:dyDescent="0.25">
      <c r="A9" s="5" t="s">
        <v>52</v>
      </c>
      <c r="B9" s="49"/>
      <c r="C9" s="49"/>
      <c r="D9" s="49"/>
      <c r="E9" s="12"/>
      <c r="F9" s="12"/>
    </row>
    <row r="10" spans="1:11" ht="28.8" x14ac:dyDescent="0.25">
      <c r="A10" s="5" t="s">
        <v>53</v>
      </c>
      <c r="B10" s="49"/>
      <c r="C10" s="49"/>
      <c r="D10" s="49"/>
      <c r="E10" s="12"/>
      <c r="F10" s="12"/>
    </row>
    <row r="11" spans="1:11" ht="57.45" customHeight="1" x14ac:dyDescent="0.25">
      <c r="A11" s="5" t="s">
        <v>54</v>
      </c>
      <c r="B11" s="49"/>
      <c r="C11" s="49"/>
      <c r="D11" s="49"/>
      <c r="E11" s="12"/>
      <c r="F11" s="12"/>
    </row>
    <row r="12" spans="1:11" ht="42" customHeight="1" x14ac:dyDescent="0.25">
      <c r="A12" s="5" t="s">
        <v>55</v>
      </c>
      <c r="B12" s="49"/>
      <c r="C12" s="49"/>
      <c r="D12" s="49"/>
      <c r="E12" s="12"/>
      <c r="F12" s="12"/>
    </row>
    <row r="13" spans="1:11" ht="42.6" x14ac:dyDescent="0.25">
      <c r="A13" s="5" t="s">
        <v>56</v>
      </c>
      <c r="B13" s="49"/>
      <c r="C13" s="49"/>
      <c r="D13" s="49"/>
      <c r="E13" s="12"/>
      <c r="F13" s="12"/>
    </row>
    <row r="14" spans="1:11" ht="28.8" x14ac:dyDescent="0.25">
      <c r="A14" s="5" t="s">
        <v>57</v>
      </c>
      <c r="B14" s="49"/>
      <c r="C14" s="49"/>
      <c r="D14" s="49"/>
      <c r="E14" s="12"/>
      <c r="F14" s="12"/>
    </row>
    <row r="15" spans="1:11" x14ac:dyDescent="0.25">
      <c r="B15" s="49"/>
      <c r="C15" s="49"/>
      <c r="D15" s="49"/>
    </row>
    <row r="16" spans="1:11" x14ac:dyDescent="0.25">
      <c r="B16" s="49"/>
      <c r="C16" s="49"/>
      <c r="D16" s="49"/>
    </row>
    <row r="17" spans="2:4" x14ac:dyDescent="0.25">
      <c r="B17" s="49"/>
      <c r="C17" s="49"/>
      <c r="D17" s="49"/>
    </row>
    <row r="18" spans="2:4" x14ac:dyDescent="0.25">
      <c r="B18" s="49"/>
      <c r="C18" s="49"/>
      <c r="D18" s="49"/>
    </row>
    <row r="19" spans="2:4" x14ac:dyDescent="0.25">
      <c r="B19" s="49"/>
      <c r="C19" s="49"/>
      <c r="D19" s="49"/>
    </row>
    <row r="20" spans="2:4" x14ac:dyDescent="0.25">
      <c r="B20" s="49"/>
      <c r="C20" s="49"/>
      <c r="D20" s="49"/>
    </row>
    <row r="21" spans="2:4" x14ac:dyDescent="0.25">
      <c r="C21" s="6"/>
    </row>
  </sheetData>
  <sheetProtection selectLockedCells="1" selectUnlockedCells="1"/>
  <mergeCells count="3">
    <mergeCell ref="F4:I4"/>
    <mergeCell ref="F5:I5"/>
    <mergeCell ref="F6:I8"/>
  </mergeCells>
  <pageMargins left="0.7" right="0.7" top="0.75" bottom="0.75" header="0.51180555555555551" footer="0.51180555555555551"/>
  <pageSetup paperSize="9"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C082-D326-4575-B4FC-18FD346D513E}">
  <dimension ref="A1:L20"/>
  <sheetViews>
    <sheetView tabSelected="1" workbookViewId="0">
      <selection activeCell="O3" sqref="O3"/>
    </sheetView>
  </sheetViews>
  <sheetFormatPr defaultRowHeight="13.2" x14ac:dyDescent="0.25"/>
  <cols>
    <col min="1" max="1" width="3.44140625" customWidth="1"/>
    <col min="4" max="4" width="9.5546875" customWidth="1"/>
    <col min="12" max="12" width="10.6640625" customWidth="1"/>
  </cols>
  <sheetData>
    <row r="1" spans="1:12" ht="51.6" customHeight="1" x14ac:dyDescent="0.25">
      <c r="A1" s="120" t="s">
        <v>144</v>
      </c>
      <c r="B1" s="120"/>
      <c r="C1" s="120"/>
      <c r="D1" s="120"/>
      <c r="E1" s="120"/>
      <c r="F1" s="120"/>
      <c r="G1" s="120"/>
      <c r="H1" s="120"/>
      <c r="I1" s="120"/>
      <c r="J1" s="120"/>
      <c r="K1" s="120"/>
      <c r="L1" s="120"/>
    </row>
    <row r="3" spans="1:12" x14ac:dyDescent="0.25">
      <c r="A3" s="121" t="s">
        <v>145</v>
      </c>
      <c r="B3" s="121"/>
      <c r="C3" s="121"/>
      <c r="D3" s="121"/>
      <c r="E3" s="105" t="s">
        <v>129</v>
      </c>
    </row>
    <row r="5" spans="1:12" ht="27.6" customHeight="1" x14ac:dyDescent="0.25">
      <c r="A5" s="122" t="s">
        <v>130</v>
      </c>
      <c r="B5" s="122"/>
      <c r="C5" s="122"/>
      <c r="D5" s="122"/>
      <c r="E5" s="122"/>
      <c r="F5" s="122"/>
      <c r="G5" s="122"/>
      <c r="H5" s="122"/>
      <c r="I5" s="122"/>
      <c r="J5" s="122"/>
      <c r="K5" s="122"/>
      <c r="L5" s="122"/>
    </row>
    <row r="6" spans="1:12" x14ac:dyDescent="0.25">
      <c r="B6" s="22"/>
      <c r="C6" s="22"/>
      <c r="D6" s="22"/>
      <c r="E6" s="22"/>
      <c r="F6" s="22"/>
      <c r="G6" s="22"/>
      <c r="H6" s="22"/>
      <c r="I6" s="22"/>
      <c r="J6" s="22"/>
      <c r="K6" s="22"/>
      <c r="L6" s="22"/>
    </row>
    <row r="7" spans="1:12" ht="13.2" customHeight="1" x14ac:dyDescent="0.25">
      <c r="A7" s="123" t="s">
        <v>132</v>
      </c>
      <c r="B7" s="123"/>
      <c r="C7" s="123"/>
      <c r="D7" s="123"/>
      <c r="E7" s="123"/>
      <c r="F7" s="123"/>
      <c r="G7" s="123"/>
      <c r="H7" s="123"/>
      <c r="I7" s="123"/>
      <c r="J7" s="123"/>
      <c r="K7" s="123"/>
      <c r="L7" s="123"/>
    </row>
    <row r="8" spans="1:12" x14ac:dyDescent="0.25">
      <c r="B8" s="22"/>
      <c r="C8" s="22"/>
      <c r="D8" s="22"/>
      <c r="E8" s="22"/>
      <c r="F8" s="22"/>
      <c r="G8" s="22"/>
      <c r="H8" s="22"/>
      <c r="I8" s="22"/>
      <c r="J8" s="22"/>
      <c r="K8" s="22"/>
      <c r="L8" s="22"/>
    </row>
    <row r="9" spans="1:12" ht="16.8" customHeight="1" x14ac:dyDescent="0.25">
      <c r="A9" s="106" t="s">
        <v>133</v>
      </c>
      <c r="B9" s="117" t="s">
        <v>146</v>
      </c>
      <c r="C9" s="118"/>
      <c r="D9" s="118"/>
      <c r="E9" s="118"/>
      <c r="F9" s="118"/>
      <c r="G9" s="118"/>
      <c r="H9" s="118"/>
      <c r="I9" s="118"/>
      <c r="J9" s="118"/>
      <c r="K9" s="118"/>
      <c r="L9" s="119"/>
    </row>
    <row r="10" spans="1:12" ht="51.6" customHeight="1" x14ac:dyDescent="0.25">
      <c r="A10" s="106" t="s">
        <v>63</v>
      </c>
      <c r="B10" s="117" t="s">
        <v>147</v>
      </c>
      <c r="C10" s="118"/>
      <c r="D10" s="118"/>
      <c r="E10" s="118"/>
      <c r="F10" s="118"/>
      <c r="G10" s="118"/>
      <c r="H10" s="118"/>
      <c r="I10" s="118"/>
      <c r="J10" s="118"/>
      <c r="K10" s="118"/>
      <c r="L10" s="119"/>
    </row>
    <row r="11" spans="1:12" x14ac:dyDescent="0.25">
      <c r="A11" s="106" t="s">
        <v>64</v>
      </c>
      <c r="B11" s="117" t="s">
        <v>148</v>
      </c>
      <c r="C11" s="118"/>
      <c r="D11" s="118"/>
      <c r="E11" s="118"/>
      <c r="F11" s="118"/>
      <c r="G11" s="118"/>
      <c r="H11" s="118"/>
      <c r="I11" s="118"/>
      <c r="J11" s="118"/>
      <c r="K11" s="118"/>
      <c r="L11" s="119"/>
    </row>
    <row r="12" spans="1:12" x14ac:dyDescent="0.25">
      <c r="A12" s="106" t="s">
        <v>134</v>
      </c>
      <c r="B12" s="117" t="s">
        <v>149</v>
      </c>
      <c r="C12" s="118"/>
      <c r="D12" s="118"/>
      <c r="E12" s="118"/>
      <c r="F12" s="118"/>
      <c r="G12" s="118"/>
      <c r="H12" s="118"/>
      <c r="I12" s="118"/>
      <c r="J12" s="118"/>
      <c r="K12" s="118"/>
      <c r="L12" s="119"/>
    </row>
    <row r="13" spans="1:12" ht="43.8" customHeight="1" x14ac:dyDescent="0.25">
      <c r="A13" s="106" t="s">
        <v>135</v>
      </c>
      <c r="B13" s="117" t="s">
        <v>150</v>
      </c>
      <c r="C13" s="118"/>
      <c r="D13" s="118"/>
      <c r="E13" s="118"/>
      <c r="F13" s="118"/>
      <c r="G13" s="118"/>
      <c r="H13" s="118"/>
      <c r="I13" s="118"/>
      <c r="J13" s="118"/>
      <c r="K13" s="118"/>
      <c r="L13" s="119"/>
    </row>
    <row r="14" spans="1:12" ht="28.8" customHeight="1" x14ac:dyDescent="0.25">
      <c r="A14" s="106" t="s">
        <v>136</v>
      </c>
      <c r="B14" s="117" t="s">
        <v>151</v>
      </c>
      <c r="C14" s="118"/>
      <c r="D14" s="118"/>
      <c r="E14" s="118"/>
      <c r="F14" s="118"/>
      <c r="G14" s="118"/>
      <c r="H14" s="118"/>
      <c r="I14" s="118"/>
      <c r="J14" s="118"/>
      <c r="K14" s="118"/>
      <c r="L14" s="119"/>
    </row>
    <row r="15" spans="1:12" x14ac:dyDescent="0.25">
      <c r="A15" s="106" t="s">
        <v>137</v>
      </c>
      <c r="B15" s="117" t="s">
        <v>152</v>
      </c>
      <c r="C15" s="118"/>
      <c r="D15" s="118"/>
      <c r="E15" s="118"/>
      <c r="F15" s="118"/>
      <c r="G15" s="118"/>
      <c r="H15" s="118"/>
      <c r="I15" s="118"/>
      <c r="J15" s="118"/>
      <c r="K15" s="118"/>
      <c r="L15" s="119"/>
    </row>
    <row r="16" spans="1:12" ht="15" customHeight="1" x14ac:dyDescent="0.25">
      <c r="A16" s="106" t="s">
        <v>138</v>
      </c>
      <c r="B16" s="117" t="s">
        <v>153</v>
      </c>
      <c r="C16" s="118"/>
      <c r="D16" s="118"/>
      <c r="E16" s="118"/>
      <c r="F16" s="118"/>
      <c r="G16" s="118"/>
      <c r="H16" s="118"/>
      <c r="I16" s="118"/>
      <c r="J16" s="118"/>
      <c r="K16" s="118"/>
      <c r="L16" s="119"/>
    </row>
    <row r="17" spans="1:12" x14ac:dyDescent="0.25">
      <c r="A17" s="106" t="s">
        <v>139</v>
      </c>
      <c r="B17" s="117" t="s">
        <v>154</v>
      </c>
      <c r="C17" s="118"/>
      <c r="D17" s="118"/>
      <c r="E17" s="118"/>
      <c r="F17" s="118"/>
      <c r="G17" s="118"/>
      <c r="H17" s="118"/>
      <c r="I17" s="118"/>
      <c r="J17" s="118"/>
      <c r="K17" s="118"/>
      <c r="L17" s="119"/>
    </row>
    <row r="20" spans="1:12" ht="44.4" customHeight="1" x14ac:dyDescent="0.25">
      <c r="A20" s="124" t="s">
        <v>128</v>
      </c>
      <c r="B20" s="124"/>
      <c r="C20" s="124"/>
      <c r="D20" s="124"/>
      <c r="E20" s="124"/>
      <c r="F20" s="124"/>
      <c r="G20" s="124"/>
      <c r="H20" s="124"/>
      <c r="I20" s="124"/>
      <c r="J20" s="124"/>
      <c r="K20" s="124"/>
      <c r="L20" s="124"/>
    </row>
  </sheetData>
  <mergeCells count="14">
    <mergeCell ref="A20:L20"/>
    <mergeCell ref="B14:L14"/>
    <mergeCell ref="B15:L15"/>
    <mergeCell ref="B16:L16"/>
    <mergeCell ref="B17:L17"/>
    <mergeCell ref="B10:L10"/>
    <mergeCell ref="B11:L11"/>
    <mergeCell ref="B12:L12"/>
    <mergeCell ref="B13:L13"/>
    <mergeCell ref="A1:L1"/>
    <mergeCell ref="A3:D3"/>
    <mergeCell ref="A5:L5"/>
    <mergeCell ref="A7:L7"/>
    <mergeCell ref="B9:L9"/>
  </mergeCells>
  <hyperlinks>
    <hyperlink ref="E3" r:id="rId1" xr:uid="{1F1019A8-4CF3-4D7D-A6FE-711DDE9812B3}"/>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M25"/>
  <sheetViews>
    <sheetView topLeftCell="C1" zoomScale="55" zoomScaleNormal="55" zoomScaleSheetLayoutView="70" workbookViewId="0">
      <selection activeCell="I4" sqref="I4:I5"/>
    </sheetView>
  </sheetViews>
  <sheetFormatPr defaultColWidth="11.5546875" defaultRowHeight="13.2" x14ac:dyDescent="0.25"/>
  <cols>
    <col min="1" max="1" width="16.33203125" style="9" customWidth="1"/>
    <col min="2" max="2" width="37.6640625" style="15" customWidth="1"/>
    <col min="3" max="3" width="10.33203125" style="9" customWidth="1"/>
    <col min="4" max="4" width="11.21875" style="9" customWidth="1"/>
    <col min="5" max="5" width="54.6640625" style="9" customWidth="1"/>
    <col min="6" max="6" width="52.33203125" style="9" customWidth="1"/>
    <col min="7" max="8" width="8.6640625" style="9" customWidth="1"/>
    <col min="9" max="9" width="57.33203125" style="9" customWidth="1"/>
    <col min="10" max="10" width="69.6640625" style="9" customWidth="1"/>
    <col min="11" max="247" width="8.6640625" style="9" customWidth="1"/>
  </cols>
  <sheetData>
    <row r="2" spans="1:12" ht="32.700000000000003" customHeight="1" x14ac:dyDescent="0.3">
      <c r="A2" s="32"/>
      <c r="B2" s="125" t="s">
        <v>96</v>
      </c>
      <c r="C2" s="125"/>
      <c r="D2" s="125"/>
      <c r="E2" s="68"/>
      <c r="F2" s="69"/>
      <c r="G2" s="69"/>
      <c r="H2" s="69"/>
      <c r="I2" s="69"/>
      <c r="J2" s="135" t="s">
        <v>73</v>
      </c>
      <c r="K2" s="135"/>
      <c r="L2" s="111" t="s">
        <v>94</v>
      </c>
    </row>
    <row r="3" spans="1:12" ht="103.2" customHeight="1" x14ac:dyDescent="0.25">
      <c r="A3" s="33" t="s">
        <v>74</v>
      </c>
      <c r="B3" s="53" t="s">
        <v>126</v>
      </c>
      <c r="C3" s="33" t="s">
        <v>93</v>
      </c>
      <c r="D3" s="33" t="s">
        <v>75</v>
      </c>
      <c r="E3" s="34" t="s">
        <v>76</v>
      </c>
      <c r="F3" s="82" t="s">
        <v>143</v>
      </c>
      <c r="G3" s="82" t="s">
        <v>93</v>
      </c>
      <c r="H3" s="82" t="s">
        <v>75</v>
      </c>
      <c r="I3" s="34" t="s">
        <v>76</v>
      </c>
      <c r="J3" s="136" t="s">
        <v>85</v>
      </c>
      <c r="K3" s="136"/>
      <c r="L3" s="112">
        <v>0</v>
      </c>
    </row>
    <row r="4" spans="1:12" ht="60" customHeight="1" x14ac:dyDescent="0.25">
      <c r="A4" s="60" t="s">
        <v>68</v>
      </c>
      <c r="B4" s="35" t="s">
        <v>77</v>
      </c>
      <c r="C4" s="36">
        <v>0</v>
      </c>
      <c r="D4" s="36">
        <v>0</v>
      </c>
      <c r="E4" s="54"/>
      <c r="F4" s="131" t="s">
        <v>111</v>
      </c>
      <c r="G4" s="83">
        <v>0</v>
      </c>
      <c r="H4" s="83">
        <v>0</v>
      </c>
      <c r="I4" s="133"/>
      <c r="J4" s="136" t="s">
        <v>86</v>
      </c>
      <c r="K4" s="136"/>
      <c r="L4" s="112">
        <v>0</v>
      </c>
    </row>
    <row r="5" spans="1:12" ht="178.8" customHeight="1" x14ac:dyDescent="0.25">
      <c r="A5" s="61" t="s">
        <v>95</v>
      </c>
      <c r="B5" s="39" t="s">
        <v>78</v>
      </c>
      <c r="C5" s="38">
        <v>0</v>
      </c>
      <c r="D5" s="38">
        <v>0</v>
      </c>
      <c r="E5" s="54"/>
      <c r="F5" s="132"/>
      <c r="G5" s="84"/>
      <c r="H5" s="84"/>
      <c r="I5" s="134"/>
      <c r="J5" s="136" t="s">
        <v>87</v>
      </c>
      <c r="K5" s="136"/>
      <c r="L5" s="112">
        <v>0</v>
      </c>
    </row>
    <row r="6" spans="1:12" ht="58.35" customHeight="1" thickBot="1" x14ac:dyDescent="0.3">
      <c r="A6" s="77" t="s">
        <v>70</v>
      </c>
      <c r="B6" s="78" t="s">
        <v>79</v>
      </c>
      <c r="C6" s="79">
        <v>0</v>
      </c>
      <c r="D6" s="79">
        <v>0</v>
      </c>
      <c r="E6" s="54"/>
      <c r="F6" s="40"/>
      <c r="G6" s="37"/>
      <c r="H6" s="37"/>
      <c r="I6" s="37"/>
      <c r="J6" s="136" t="s">
        <v>88</v>
      </c>
      <c r="K6" s="136"/>
      <c r="L6" s="112">
        <v>0</v>
      </c>
    </row>
    <row r="7" spans="1:12" ht="58.35" customHeight="1" thickTop="1" x14ac:dyDescent="0.25">
      <c r="A7" s="77" t="s">
        <v>131</v>
      </c>
      <c r="B7" s="78" t="s">
        <v>80</v>
      </c>
      <c r="C7" s="103">
        <v>0</v>
      </c>
      <c r="D7" s="103">
        <v>0</v>
      </c>
      <c r="E7" s="54"/>
      <c r="F7" s="143" t="s">
        <v>97</v>
      </c>
      <c r="G7" s="144"/>
      <c r="H7" s="56">
        <f>SUM(C4+C5+C6+C7+C8+C9)</f>
        <v>0</v>
      </c>
      <c r="J7" s="136" t="s">
        <v>89</v>
      </c>
      <c r="K7" s="136"/>
      <c r="L7" s="112">
        <v>0</v>
      </c>
    </row>
    <row r="8" spans="1:12" ht="82.8" customHeight="1" x14ac:dyDescent="0.25">
      <c r="A8" s="62" t="s">
        <v>71</v>
      </c>
      <c r="B8" s="41" t="s">
        <v>81</v>
      </c>
      <c r="C8" s="104">
        <v>0</v>
      </c>
      <c r="D8" s="104">
        <v>0</v>
      </c>
      <c r="E8" s="42"/>
      <c r="F8" s="145" t="s">
        <v>101</v>
      </c>
      <c r="G8" s="146"/>
      <c r="H8" s="57">
        <f>SUM(D4+D5+D6+D7+D8+D9)</f>
        <v>0</v>
      </c>
      <c r="J8" s="136" t="s">
        <v>90</v>
      </c>
      <c r="K8" s="136"/>
      <c r="L8" s="112">
        <v>0</v>
      </c>
    </row>
    <row r="9" spans="1:12" ht="134.25" customHeight="1" x14ac:dyDescent="0.5">
      <c r="A9" s="126" t="s">
        <v>72</v>
      </c>
      <c r="B9" s="43" t="s">
        <v>82</v>
      </c>
      <c r="C9" s="44">
        <v>0</v>
      </c>
      <c r="D9" s="44">
        <v>0</v>
      </c>
      <c r="E9" s="128"/>
      <c r="F9" s="139" t="s">
        <v>98</v>
      </c>
      <c r="G9" s="140"/>
      <c r="H9" s="58">
        <f>G4</f>
        <v>0</v>
      </c>
      <c r="J9" s="136" t="s">
        <v>91</v>
      </c>
      <c r="K9" s="136"/>
      <c r="L9" s="112">
        <v>0</v>
      </c>
    </row>
    <row r="10" spans="1:12" ht="73.2" customHeight="1" x14ac:dyDescent="0.5">
      <c r="A10" s="127"/>
      <c r="B10" s="55" t="s">
        <v>83</v>
      </c>
      <c r="C10" s="130" t="s">
        <v>84</v>
      </c>
      <c r="D10" s="130"/>
      <c r="E10" s="129"/>
      <c r="F10" s="139" t="s">
        <v>99</v>
      </c>
      <c r="G10" s="140"/>
      <c r="H10" s="57">
        <f>H4</f>
        <v>0</v>
      </c>
      <c r="J10" s="137" t="s">
        <v>103</v>
      </c>
      <c r="K10" s="137"/>
      <c r="L10" s="113">
        <f>SUM(L3:L9)</f>
        <v>0</v>
      </c>
    </row>
    <row r="11" spans="1:12" ht="63" customHeight="1" x14ac:dyDescent="0.5">
      <c r="A11" s="63"/>
      <c r="B11" s="64"/>
      <c r="C11" s="65"/>
      <c r="D11" s="65"/>
      <c r="E11" s="66"/>
      <c r="F11" s="147" t="s">
        <v>100</v>
      </c>
      <c r="G11" s="148"/>
      <c r="H11" s="70">
        <f>SUM(L3:L9)</f>
        <v>0</v>
      </c>
    </row>
    <row r="12" spans="1:12" ht="64.95" customHeight="1" thickBot="1" x14ac:dyDescent="0.55000000000000004">
      <c r="A12" s="52"/>
      <c r="B12" s="67"/>
      <c r="C12" s="52"/>
      <c r="D12" s="52"/>
      <c r="E12" s="52"/>
      <c r="F12" s="141" t="s">
        <v>92</v>
      </c>
      <c r="G12" s="142"/>
      <c r="H12" s="59"/>
      <c r="I12" s="37"/>
    </row>
    <row r="13" spans="1:12" ht="39.450000000000003" customHeight="1" thickTop="1" x14ac:dyDescent="0.25">
      <c r="F13" s="37"/>
      <c r="G13" s="37"/>
      <c r="H13" s="37"/>
      <c r="I13" s="37"/>
    </row>
    <row r="14" spans="1:12" ht="51.6" customHeight="1" x14ac:dyDescent="0.25">
      <c r="F14" s="37"/>
      <c r="G14" s="37"/>
      <c r="H14" s="37"/>
      <c r="I14" s="37"/>
    </row>
    <row r="15" spans="1:12" ht="31.2" customHeight="1" x14ac:dyDescent="0.25">
      <c r="F15" s="37"/>
      <c r="G15" s="37"/>
      <c r="H15" s="37"/>
      <c r="I15" s="37"/>
    </row>
    <row r="16" spans="1:12" ht="35.25" customHeight="1" x14ac:dyDescent="0.25">
      <c r="F16" s="45"/>
      <c r="G16" s="45"/>
      <c r="H16" s="37"/>
      <c r="I16" s="45"/>
    </row>
    <row r="17" spans="1:9" ht="55.95" customHeight="1" x14ac:dyDescent="0.25">
      <c r="F17" s="45"/>
      <c r="G17" s="45"/>
      <c r="H17" s="45"/>
      <c r="I17" s="45"/>
    </row>
    <row r="18" spans="1:9" ht="43.35" customHeight="1" x14ac:dyDescent="0.25">
      <c r="F18" s="37"/>
      <c r="G18" s="37"/>
      <c r="H18" s="37"/>
      <c r="I18" s="37"/>
    </row>
    <row r="19" spans="1:9" ht="32.700000000000003" customHeight="1" x14ac:dyDescent="0.25">
      <c r="F19" s="37"/>
      <c r="G19" s="37"/>
      <c r="H19" s="37"/>
      <c r="I19" s="37"/>
    </row>
    <row r="20" spans="1:9" ht="35.25" customHeight="1" x14ac:dyDescent="0.25">
      <c r="D20" s="46"/>
      <c r="E20" s="138"/>
      <c r="F20" s="138"/>
      <c r="G20" s="138"/>
      <c r="H20" s="138"/>
      <c r="I20" s="37"/>
    </row>
    <row r="21" spans="1:9" ht="31.2" customHeight="1" x14ac:dyDescent="0.25">
      <c r="D21" s="46"/>
      <c r="E21" s="47"/>
    </row>
    <row r="22" spans="1:9" ht="36.6" customHeight="1" x14ac:dyDescent="0.25">
      <c r="D22" s="46"/>
      <c r="E22" s="48"/>
    </row>
    <row r="23" spans="1:9" ht="38.700000000000003" customHeight="1" x14ac:dyDescent="0.25">
      <c r="D23" s="46"/>
      <c r="E23" s="47"/>
    </row>
    <row r="24" spans="1:9" ht="33.9" customHeight="1" x14ac:dyDescent="0.25">
      <c r="D24" s="47"/>
      <c r="E24" s="47"/>
    </row>
    <row r="25" spans="1:9" ht="15" x14ac:dyDescent="0.25">
      <c r="A25" s="47"/>
      <c r="E25" s="47"/>
    </row>
  </sheetData>
  <sheetProtection selectLockedCells="1" selectUnlockedCells="1"/>
  <mergeCells count="22">
    <mergeCell ref="E20:H20"/>
    <mergeCell ref="F9:G9"/>
    <mergeCell ref="F10:G10"/>
    <mergeCell ref="F12:G12"/>
    <mergeCell ref="F7:G7"/>
    <mergeCell ref="F8:G8"/>
    <mergeCell ref="F11:G11"/>
    <mergeCell ref="J10:K10"/>
    <mergeCell ref="J6:K6"/>
    <mergeCell ref="J7:K7"/>
    <mergeCell ref="J8:K8"/>
    <mergeCell ref="J9:K9"/>
    <mergeCell ref="I4:I5"/>
    <mergeCell ref="J2:K2"/>
    <mergeCell ref="J3:K3"/>
    <mergeCell ref="J4:K4"/>
    <mergeCell ref="J5:K5"/>
    <mergeCell ref="B2:D2"/>
    <mergeCell ref="A9:A10"/>
    <mergeCell ref="E9:E10"/>
    <mergeCell ref="C10:D10"/>
    <mergeCell ref="F4:F5"/>
  </mergeCells>
  <pageMargins left="0.7" right="0.7" top="0.75" bottom="0.75"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9BFD-D39B-4BF2-8D39-3F5E02AF17B2}">
  <dimension ref="A1:F21"/>
  <sheetViews>
    <sheetView workbookViewId="0">
      <selection activeCell="A11" sqref="A11"/>
    </sheetView>
  </sheetViews>
  <sheetFormatPr defaultRowHeight="13.2" x14ac:dyDescent="0.25"/>
  <cols>
    <col min="1" max="1" width="24.88671875" customWidth="1"/>
    <col min="2" max="2" width="10.6640625" customWidth="1"/>
    <col min="3" max="3" width="11" customWidth="1"/>
    <col min="4" max="4" width="11.21875" customWidth="1"/>
    <col min="5" max="5" width="10" customWidth="1"/>
    <col min="6" max="6" width="55.33203125" customWidth="1"/>
  </cols>
  <sheetData>
    <row r="1" spans="1:5" ht="13.8" thickBot="1" x14ac:dyDescent="0.3"/>
    <row r="2" spans="1:5" ht="14.4" thickTop="1" thickBot="1" x14ac:dyDescent="0.3">
      <c r="A2" s="107" t="s">
        <v>104</v>
      </c>
      <c r="B2" s="108">
        <v>3</v>
      </c>
    </row>
    <row r="3" spans="1:5" ht="13.8" thickTop="1" x14ac:dyDescent="0.25"/>
    <row r="4" spans="1:5" ht="26.4" x14ac:dyDescent="0.25">
      <c r="A4" s="24" t="s">
        <v>65</v>
      </c>
      <c r="B4" s="50" t="s">
        <v>66</v>
      </c>
      <c r="C4" s="50" t="s">
        <v>107</v>
      </c>
      <c r="D4" s="73" t="s">
        <v>108</v>
      </c>
      <c r="E4" s="73" t="s">
        <v>109</v>
      </c>
    </row>
    <row r="5" spans="1:5" x14ac:dyDescent="0.25">
      <c r="A5" s="149" t="s">
        <v>67</v>
      </c>
      <c r="B5" s="150"/>
      <c r="C5" s="150"/>
      <c r="D5" s="150"/>
      <c r="E5" s="151"/>
    </row>
    <row r="6" spans="1:5" ht="13.8" x14ac:dyDescent="0.25">
      <c r="A6" s="26" t="s">
        <v>68</v>
      </c>
      <c r="B6" s="23">
        <f>'Jäätmed 1. nädal'!C4/1000</f>
        <v>0</v>
      </c>
      <c r="C6" s="23">
        <f>'Jäätmed 1. nädal'!D4</f>
        <v>0</v>
      </c>
      <c r="D6" s="72">
        <f>B6*52</f>
        <v>0</v>
      </c>
      <c r="E6" s="72">
        <f>C6*52</f>
        <v>0</v>
      </c>
    </row>
    <row r="7" spans="1:5" ht="13.8" x14ac:dyDescent="0.25">
      <c r="A7" s="27" t="s">
        <v>69</v>
      </c>
      <c r="B7" s="23">
        <f>'Jäätmed 1. nädal'!C5/1000</f>
        <v>0</v>
      </c>
      <c r="C7" s="23">
        <f>'Jäätmed 1. nädal'!D5</f>
        <v>0</v>
      </c>
      <c r="D7" s="72">
        <f t="shared" ref="D7:D12" si="0">B7*52</f>
        <v>0</v>
      </c>
      <c r="E7" s="72">
        <f t="shared" ref="E7:E12" si="1">C7*52</f>
        <v>0</v>
      </c>
    </row>
    <row r="8" spans="1:5" ht="13.8" x14ac:dyDescent="0.25">
      <c r="A8" s="80" t="s">
        <v>70</v>
      </c>
      <c r="B8" s="23">
        <f>'Jäätmed 1. nädal'!C6/1000</f>
        <v>0</v>
      </c>
      <c r="C8" s="23">
        <f>'Jäätmed 1. nädal'!D6</f>
        <v>0</v>
      </c>
      <c r="D8" s="72">
        <f t="shared" si="0"/>
        <v>0</v>
      </c>
      <c r="E8" s="72">
        <f t="shared" si="1"/>
        <v>0</v>
      </c>
    </row>
    <row r="9" spans="1:5" ht="13.8" x14ac:dyDescent="0.25">
      <c r="A9" s="80" t="s">
        <v>131</v>
      </c>
      <c r="B9" s="23">
        <f>'Jäätmed 1. nädal'!C7/1000</f>
        <v>0</v>
      </c>
      <c r="C9" s="23">
        <f>'Jäätmed 1. nädal'!D7</f>
        <v>0</v>
      </c>
      <c r="D9" s="72">
        <f t="shared" si="0"/>
        <v>0</v>
      </c>
      <c r="E9" s="72">
        <f t="shared" si="1"/>
        <v>0</v>
      </c>
    </row>
    <row r="10" spans="1:5" ht="13.8" x14ac:dyDescent="0.25">
      <c r="A10" s="28" t="s">
        <v>71</v>
      </c>
      <c r="B10" s="23">
        <f>'Jäätmed 1. nädal'!C8/1000</f>
        <v>0</v>
      </c>
      <c r="C10" s="23">
        <f>'Jäätmed 1. nädal'!D8</f>
        <v>0</v>
      </c>
      <c r="D10" s="72">
        <f t="shared" si="0"/>
        <v>0</v>
      </c>
      <c r="E10" s="72">
        <f t="shared" si="1"/>
        <v>0</v>
      </c>
    </row>
    <row r="11" spans="1:5" ht="13.8" x14ac:dyDescent="0.25">
      <c r="A11" s="110" t="s">
        <v>73</v>
      </c>
      <c r="B11" s="30">
        <f>'Jäätmed 1. nädal'!L10/1000</f>
        <v>0</v>
      </c>
      <c r="C11" s="31"/>
      <c r="D11" s="72">
        <f t="shared" si="0"/>
        <v>0</v>
      </c>
      <c r="E11" s="31"/>
    </row>
    <row r="12" spans="1:5" x14ac:dyDescent="0.25">
      <c r="A12" s="85" t="s">
        <v>105</v>
      </c>
      <c r="B12" s="76">
        <f>'Jäätmed 1. nädal'!G4/1000</f>
        <v>0</v>
      </c>
      <c r="C12" s="76">
        <f>'Jäätmed 1. nädal'!H4</f>
        <v>0</v>
      </c>
      <c r="D12" s="72">
        <f t="shared" si="0"/>
        <v>0</v>
      </c>
      <c r="E12" s="72">
        <f t="shared" si="1"/>
        <v>0</v>
      </c>
    </row>
    <row r="13" spans="1:5" x14ac:dyDescent="0.25">
      <c r="A13" s="74" t="s">
        <v>58</v>
      </c>
      <c r="B13" s="91">
        <f>SUM(B6:B12)</f>
        <v>0</v>
      </c>
      <c r="C13" s="91">
        <f>C12+SUM(C6:C10)</f>
        <v>0</v>
      </c>
      <c r="D13" s="91">
        <f>SUM(D6:D12)</f>
        <v>0</v>
      </c>
      <c r="E13" s="91">
        <f>E12+SUM(E6:E10)</f>
        <v>0</v>
      </c>
    </row>
    <row r="14" spans="1:5" x14ac:dyDescent="0.25">
      <c r="A14" s="75" t="s">
        <v>106</v>
      </c>
      <c r="B14" s="81">
        <f>B13/B2</f>
        <v>0</v>
      </c>
      <c r="C14" s="81">
        <f>C13/B2</f>
        <v>0</v>
      </c>
      <c r="D14" s="81">
        <f>D13/B2</f>
        <v>0</v>
      </c>
      <c r="E14" s="81">
        <f>E13/B2</f>
        <v>0</v>
      </c>
    </row>
    <row r="16" spans="1:5" ht="13.8" x14ac:dyDescent="0.25">
      <c r="A16" s="29" t="s">
        <v>72</v>
      </c>
      <c r="B16" s="23">
        <f>'Jäätmed 1. nädal'!C9/1000</f>
        <v>0</v>
      </c>
      <c r="C16" s="23">
        <f>'Jäätmed 1. nädal'!D9</f>
        <v>0</v>
      </c>
      <c r="D16" s="72">
        <f>B16*52</f>
        <v>0</v>
      </c>
      <c r="E16" s="72">
        <f>C16*52</f>
        <v>0</v>
      </c>
    </row>
    <row r="18" spans="1:6" ht="26.4" x14ac:dyDescent="0.25">
      <c r="A18" s="152" t="s">
        <v>110</v>
      </c>
      <c r="B18" s="153" t="s">
        <v>59</v>
      </c>
      <c r="C18" s="153"/>
      <c r="D18" s="51" t="s">
        <v>60</v>
      </c>
      <c r="E18" s="51" t="s">
        <v>61</v>
      </c>
      <c r="F18" s="23" t="s">
        <v>102</v>
      </c>
    </row>
    <row r="19" spans="1:6" x14ac:dyDescent="0.25">
      <c r="A19" s="152"/>
      <c r="B19" s="154" t="s">
        <v>62</v>
      </c>
      <c r="C19" s="154"/>
      <c r="D19" s="25"/>
      <c r="E19" s="25"/>
      <c r="F19" s="23"/>
    </row>
    <row r="20" spans="1:6" x14ac:dyDescent="0.25">
      <c r="A20" s="152"/>
      <c r="B20" s="154" t="s">
        <v>63</v>
      </c>
      <c r="C20" s="154"/>
      <c r="D20" s="25"/>
      <c r="E20" s="25"/>
      <c r="F20" s="49"/>
    </row>
    <row r="21" spans="1:6" x14ac:dyDescent="0.25">
      <c r="A21" s="152"/>
      <c r="B21" s="154" t="s">
        <v>64</v>
      </c>
      <c r="C21" s="154"/>
      <c r="D21" s="25"/>
      <c r="E21" s="25"/>
      <c r="F21" s="49"/>
    </row>
  </sheetData>
  <mergeCells count="6">
    <mergeCell ref="A5:E5"/>
    <mergeCell ref="A18:A21"/>
    <mergeCell ref="B18:C18"/>
    <mergeCell ref="B19:C19"/>
    <mergeCell ref="B20:C20"/>
    <mergeCell ref="B21:C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9088-4BA6-4768-9112-0372AB48EEC3}">
  <dimension ref="A2:IM25"/>
  <sheetViews>
    <sheetView topLeftCell="C1" zoomScale="55" zoomScaleNormal="55" zoomScaleSheetLayoutView="70" workbookViewId="0">
      <selection activeCell="F3" sqref="F3"/>
    </sheetView>
  </sheetViews>
  <sheetFormatPr defaultColWidth="11.5546875" defaultRowHeight="13.2" x14ac:dyDescent="0.25"/>
  <cols>
    <col min="1" max="1" width="16.33203125" style="9" customWidth="1"/>
    <col min="2" max="2" width="37.6640625" style="15" customWidth="1"/>
    <col min="3" max="3" width="10.33203125" style="9" customWidth="1"/>
    <col min="4" max="4" width="11.21875" style="9" customWidth="1"/>
    <col min="5" max="5" width="54.6640625" style="9" customWidth="1"/>
    <col min="6" max="6" width="52.33203125" style="9" customWidth="1"/>
    <col min="7" max="8" width="8.6640625" style="9" customWidth="1"/>
    <col min="9" max="9" width="57.33203125" style="9" customWidth="1"/>
    <col min="10" max="10" width="69.6640625" style="9" customWidth="1"/>
    <col min="11" max="247" width="8.6640625" style="9" customWidth="1"/>
  </cols>
  <sheetData>
    <row r="2" spans="1:12" ht="32.700000000000003" customHeight="1" x14ac:dyDescent="0.3">
      <c r="A2" s="32"/>
      <c r="B2" s="125" t="s">
        <v>96</v>
      </c>
      <c r="C2" s="125"/>
      <c r="D2" s="125"/>
      <c r="E2" s="68"/>
      <c r="F2" s="69"/>
      <c r="G2" s="69"/>
      <c r="H2" s="69"/>
      <c r="I2" s="69"/>
      <c r="J2" s="135" t="s">
        <v>73</v>
      </c>
      <c r="K2" s="135"/>
      <c r="L2" s="111" t="s">
        <v>94</v>
      </c>
    </row>
    <row r="3" spans="1:12" ht="103.2" customHeight="1" x14ac:dyDescent="0.25">
      <c r="A3" s="33" t="s">
        <v>74</v>
      </c>
      <c r="B3" s="53" t="s">
        <v>127</v>
      </c>
      <c r="C3" s="33" t="s">
        <v>93</v>
      </c>
      <c r="D3" s="33" t="s">
        <v>75</v>
      </c>
      <c r="E3" s="34" t="s">
        <v>76</v>
      </c>
      <c r="F3" s="82" t="s">
        <v>142</v>
      </c>
      <c r="G3" s="82" t="s">
        <v>93</v>
      </c>
      <c r="H3" s="82" t="s">
        <v>75</v>
      </c>
      <c r="I3" s="34" t="s">
        <v>76</v>
      </c>
      <c r="J3" s="136" t="s">
        <v>85</v>
      </c>
      <c r="K3" s="136"/>
      <c r="L3" s="112">
        <v>0</v>
      </c>
    </row>
    <row r="4" spans="1:12" ht="60" customHeight="1" x14ac:dyDescent="0.25">
      <c r="A4" s="60" t="s">
        <v>68</v>
      </c>
      <c r="B4" s="35" t="s">
        <v>77</v>
      </c>
      <c r="C4" s="36">
        <v>0</v>
      </c>
      <c r="D4" s="36">
        <v>0</v>
      </c>
      <c r="E4" s="54"/>
      <c r="F4" s="131" t="s">
        <v>111</v>
      </c>
      <c r="G4" s="83">
        <v>0</v>
      </c>
      <c r="H4" s="83">
        <v>0</v>
      </c>
      <c r="I4" s="133"/>
      <c r="J4" s="136" t="s">
        <v>86</v>
      </c>
      <c r="K4" s="136"/>
      <c r="L4" s="112">
        <v>0</v>
      </c>
    </row>
    <row r="5" spans="1:12" ht="178.8" customHeight="1" x14ac:dyDescent="0.25">
      <c r="A5" s="61" t="s">
        <v>95</v>
      </c>
      <c r="B5" s="39" t="s">
        <v>78</v>
      </c>
      <c r="C5" s="38">
        <v>0</v>
      </c>
      <c r="D5" s="38">
        <v>0</v>
      </c>
      <c r="E5" s="54"/>
      <c r="F5" s="132"/>
      <c r="G5" s="84"/>
      <c r="H5" s="84"/>
      <c r="I5" s="134"/>
      <c r="J5" s="136" t="s">
        <v>87</v>
      </c>
      <c r="K5" s="136"/>
      <c r="L5" s="112">
        <v>0</v>
      </c>
    </row>
    <row r="6" spans="1:12" ht="58.35" customHeight="1" thickBot="1" x14ac:dyDescent="0.3">
      <c r="A6" s="77" t="s">
        <v>70</v>
      </c>
      <c r="B6" s="78" t="s">
        <v>79</v>
      </c>
      <c r="C6" s="79">
        <v>0</v>
      </c>
      <c r="D6" s="79">
        <v>0</v>
      </c>
      <c r="E6" s="54"/>
      <c r="F6" s="40"/>
      <c r="G6" s="37"/>
      <c r="H6" s="37"/>
      <c r="I6" s="37"/>
      <c r="J6" s="136" t="s">
        <v>88</v>
      </c>
      <c r="K6" s="136"/>
      <c r="L6" s="112">
        <v>0</v>
      </c>
    </row>
    <row r="7" spans="1:12" ht="58.35" customHeight="1" thickTop="1" x14ac:dyDescent="0.25">
      <c r="A7" s="77" t="s">
        <v>131</v>
      </c>
      <c r="B7" s="78" t="s">
        <v>80</v>
      </c>
      <c r="C7" s="103">
        <v>0</v>
      </c>
      <c r="D7" s="103">
        <v>0</v>
      </c>
      <c r="E7" s="54"/>
      <c r="F7" s="143" t="s">
        <v>97</v>
      </c>
      <c r="G7" s="144"/>
      <c r="H7" s="56">
        <f>SUM(C4+C5+C6+C7+C8+C9)</f>
        <v>0</v>
      </c>
      <c r="J7" s="136" t="s">
        <v>89</v>
      </c>
      <c r="K7" s="136"/>
      <c r="L7" s="112">
        <v>0</v>
      </c>
    </row>
    <row r="8" spans="1:12" ht="82.8" customHeight="1" x14ac:dyDescent="0.25">
      <c r="A8" s="62" t="s">
        <v>71</v>
      </c>
      <c r="B8" s="41" t="s">
        <v>81</v>
      </c>
      <c r="C8" s="104">
        <v>0</v>
      </c>
      <c r="D8" s="104">
        <v>0</v>
      </c>
      <c r="E8" s="42"/>
      <c r="F8" s="145" t="s">
        <v>101</v>
      </c>
      <c r="G8" s="146"/>
      <c r="H8" s="57">
        <f>SUM(D4+D5+D6+D7+D8+D9)</f>
        <v>0</v>
      </c>
      <c r="J8" s="136" t="s">
        <v>90</v>
      </c>
      <c r="K8" s="136"/>
      <c r="L8" s="112">
        <v>0</v>
      </c>
    </row>
    <row r="9" spans="1:12" ht="134.25" customHeight="1" x14ac:dyDescent="0.5">
      <c r="A9" s="126" t="s">
        <v>72</v>
      </c>
      <c r="B9" s="43" t="s">
        <v>82</v>
      </c>
      <c r="C9" s="44">
        <v>0</v>
      </c>
      <c r="D9" s="44">
        <v>0</v>
      </c>
      <c r="E9" s="128"/>
      <c r="F9" s="139" t="s">
        <v>98</v>
      </c>
      <c r="G9" s="140"/>
      <c r="H9" s="58">
        <f>G4</f>
        <v>0</v>
      </c>
      <c r="J9" s="136" t="s">
        <v>91</v>
      </c>
      <c r="K9" s="136"/>
      <c r="L9" s="113">
        <v>0</v>
      </c>
    </row>
    <row r="10" spans="1:12" ht="73.2" customHeight="1" x14ac:dyDescent="0.5">
      <c r="A10" s="127"/>
      <c r="B10" s="55" t="s">
        <v>83</v>
      </c>
      <c r="C10" s="130" t="s">
        <v>84</v>
      </c>
      <c r="D10" s="130"/>
      <c r="E10" s="129"/>
      <c r="F10" s="139" t="s">
        <v>99</v>
      </c>
      <c r="G10" s="140"/>
      <c r="H10" s="57">
        <f>H4</f>
        <v>0</v>
      </c>
      <c r="J10" s="137" t="s">
        <v>103</v>
      </c>
      <c r="K10" s="137"/>
      <c r="L10" s="113">
        <f>SUM(L3:L9)</f>
        <v>0</v>
      </c>
    </row>
    <row r="11" spans="1:12" ht="63" customHeight="1" x14ac:dyDescent="0.5">
      <c r="A11" s="63"/>
      <c r="B11" s="64"/>
      <c r="C11" s="65"/>
      <c r="D11" s="65"/>
      <c r="E11" s="66"/>
      <c r="F11" s="147" t="s">
        <v>100</v>
      </c>
      <c r="G11" s="148"/>
      <c r="H11" s="70">
        <f>SUM(L3:L9)</f>
        <v>0</v>
      </c>
    </row>
    <row r="12" spans="1:12" ht="64.95" customHeight="1" thickBot="1" x14ac:dyDescent="0.55000000000000004">
      <c r="A12" s="52"/>
      <c r="B12" s="67"/>
      <c r="C12" s="52"/>
      <c r="D12" s="52"/>
      <c r="E12" s="52"/>
      <c r="F12" s="141" t="s">
        <v>92</v>
      </c>
      <c r="G12" s="142"/>
      <c r="H12" s="59"/>
      <c r="I12" s="37"/>
    </row>
    <row r="13" spans="1:12" ht="39.450000000000003" customHeight="1" thickTop="1" x14ac:dyDescent="0.25">
      <c r="F13" s="37"/>
      <c r="G13" s="37"/>
      <c r="H13" s="37"/>
      <c r="I13" s="37"/>
    </row>
    <row r="14" spans="1:12" ht="51.6" customHeight="1" x14ac:dyDescent="0.25">
      <c r="F14" s="37"/>
      <c r="G14" s="37"/>
      <c r="H14" s="37"/>
      <c r="I14" s="37"/>
    </row>
    <row r="15" spans="1:12" ht="31.2" customHeight="1" x14ac:dyDescent="0.25">
      <c r="F15" s="37"/>
      <c r="G15" s="37"/>
      <c r="H15" s="37"/>
      <c r="I15" s="37"/>
    </row>
    <row r="16" spans="1:12" ht="35.25" customHeight="1" x14ac:dyDescent="0.25">
      <c r="F16" s="45"/>
      <c r="G16" s="45"/>
      <c r="H16" s="37"/>
      <c r="I16" s="45"/>
    </row>
    <row r="17" spans="1:9" ht="55.95" customHeight="1" x14ac:dyDescent="0.25">
      <c r="F17" s="45"/>
      <c r="G17" s="45"/>
      <c r="H17" s="45"/>
      <c r="I17" s="45"/>
    </row>
    <row r="18" spans="1:9" ht="43.35" customHeight="1" x14ac:dyDescent="0.25">
      <c r="F18" s="37"/>
      <c r="G18" s="37"/>
      <c r="H18" s="37"/>
      <c r="I18" s="37"/>
    </row>
    <row r="19" spans="1:9" ht="32.700000000000003" customHeight="1" x14ac:dyDescent="0.25">
      <c r="F19" s="37"/>
      <c r="G19" s="37"/>
      <c r="H19" s="37"/>
      <c r="I19" s="37"/>
    </row>
    <row r="20" spans="1:9" ht="35.25" customHeight="1" x14ac:dyDescent="0.25">
      <c r="D20" s="46"/>
      <c r="E20" s="138"/>
      <c r="F20" s="138"/>
      <c r="G20" s="138"/>
      <c r="H20" s="138"/>
      <c r="I20" s="37"/>
    </row>
    <row r="21" spans="1:9" ht="31.2" customHeight="1" x14ac:dyDescent="0.25">
      <c r="D21" s="46"/>
      <c r="E21" s="47"/>
    </row>
    <row r="22" spans="1:9" ht="36.6" customHeight="1" x14ac:dyDescent="0.25">
      <c r="D22" s="46"/>
      <c r="E22" s="48"/>
    </row>
    <row r="23" spans="1:9" ht="38.700000000000003" customHeight="1" x14ac:dyDescent="0.25">
      <c r="D23" s="46"/>
      <c r="E23" s="47"/>
    </row>
    <row r="24" spans="1:9" ht="33.9" customHeight="1" x14ac:dyDescent="0.25">
      <c r="D24" s="47"/>
      <c r="E24" s="47"/>
    </row>
    <row r="25" spans="1:9" ht="15" x14ac:dyDescent="0.25">
      <c r="A25" s="47"/>
      <c r="E25" s="47"/>
    </row>
  </sheetData>
  <sheetProtection selectLockedCells="1" selectUnlockedCells="1"/>
  <mergeCells count="22">
    <mergeCell ref="F11:G11"/>
    <mergeCell ref="F12:G12"/>
    <mergeCell ref="E20:H20"/>
    <mergeCell ref="F8:G8"/>
    <mergeCell ref="J8:K8"/>
    <mergeCell ref="A9:A10"/>
    <mergeCell ref="E9:E10"/>
    <mergeCell ref="F9:G9"/>
    <mergeCell ref="J9:K9"/>
    <mergeCell ref="C10:D10"/>
    <mergeCell ref="F10:G10"/>
    <mergeCell ref="J10:K10"/>
    <mergeCell ref="J6:K6"/>
    <mergeCell ref="F7:G7"/>
    <mergeCell ref="J7:K7"/>
    <mergeCell ref="B2:D2"/>
    <mergeCell ref="J2:K2"/>
    <mergeCell ref="J3:K3"/>
    <mergeCell ref="F4:F5"/>
    <mergeCell ref="I4:I5"/>
    <mergeCell ref="J4:K4"/>
    <mergeCell ref="J5:K5"/>
  </mergeCells>
  <pageMargins left="0.7" right="0.7" top="0.75" bottom="0.75" header="0.51180555555555551" footer="0.51180555555555551"/>
  <pageSetup paperSize="9"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0F5DB-BAF4-48B4-9E9F-C5B89A682ABD}">
  <dimension ref="A2:M17"/>
  <sheetViews>
    <sheetView topLeftCell="A2" workbookViewId="0">
      <selection activeCell="B16" sqref="B16"/>
    </sheetView>
  </sheetViews>
  <sheetFormatPr defaultRowHeight="13.2" x14ac:dyDescent="0.25"/>
  <cols>
    <col min="1" max="1" width="25.44140625" customWidth="1"/>
    <col min="2" max="2" width="13.109375" customWidth="1"/>
    <col min="3" max="3" width="18.33203125" customWidth="1"/>
    <col min="4" max="4" width="14" customWidth="1"/>
    <col min="5" max="5" width="17.33203125" customWidth="1"/>
  </cols>
  <sheetData>
    <row r="2" spans="1:13" x14ac:dyDescent="0.25">
      <c r="B2" s="155" t="s">
        <v>113</v>
      </c>
      <c r="C2" s="155"/>
      <c r="D2" s="155" t="s">
        <v>112</v>
      </c>
      <c r="E2" s="155"/>
    </row>
    <row r="3" spans="1:13" ht="52.8" x14ac:dyDescent="0.25">
      <c r="A3" s="109" t="s">
        <v>65</v>
      </c>
      <c r="B3" s="50" t="s">
        <v>66</v>
      </c>
      <c r="C3" s="50" t="s">
        <v>107</v>
      </c>
      <c r="D3" s="50" t="s">
        <v>66</v>
      </c>
      <c r="E3" s="50" t="s">
        <v>107</v>
      </c>
      <c r="F3" s="86" t="s">
        <v>114</v>
      </c>
      <c r="G3" s="87" t="s">
        <v>115</v>
      </c>
      <c r="H3" s="89" t="s">
        <v>116</v>
      </c>
      <c r="I3" s="89" t="s">
        <v>117</v>
      </c>
    </row>
    <row r="4" spans="1:13" x14ac:dyDescent="0.25">
      <c r="A4" s="149" t="s">
        <v>67</v>
      </c>
      <c r="B4" s="150"/>
      <c r="C4" s="150"/>
      <c r="D4" s="150"/>
      <c r="E4" s="150"/>
      <c r="F4" s="150"/>
      <c r="G4" s="150"/>
      <c r="H4" s="71"/>
      <c r="I4" s="71"/>
    </row>
    <row r="5" spans="1:13" ht="13.8" x14ac:dyDescent="0.25">
      <c r="A5" s="26" t="s">
        <v>68</v>
      </c>
      <c r="B5" s="23">
        <f>'Jäätmed 1. nädal'!C4/1000</f>
        <v>0</v>
      </c>
      <c r="C5" s="23">
        <f>'Jäätmed 1. nädal'!D4</f>
        <v>0</v>
      </c>
      <c r="D5" s="23">
        <f>'Jäätmed kuu aega hiljem'!C4/1000</f>
        <v>0</v>
      </c>
      <c r="E5" s="23">
        <f>'Jäätmed kuu aega hiljem'!D4</f>
        <v>0</v>
      </c>
      <c r="F5" s="23">
        <f>B5-D5</f>
        <v>0</v>
      </c>
      <c r="G5" s="92">
        <f>C5-E5</f>
        <v>0</v>
      </c>
      <c r="H5" s="93" t="e">
        <f>F5/B5*100</f>
        <v>#DIV/0!</v>
      </c>
      <c r="I5" s="93" t="e">
        <f>G5/C5*100</f>
        <v>#DIV/0!</v>
      </c>
      <c r="K5" t="s">
        <v>141</v>
      </c>
      <c r="M5" t="s">
        <v>124</v>
      </c>
    </row>
    <row r="6" spans="1:13" ht="13.8" x14ac:dyDescent="0.25">
      <c r="A6" s="27" t="s">
        <v>69</v>
      </c>
      <c r="B6" s="23">
        <f>'Jäätmed 1. nädal'!C5/1000</f>
        <v>0</v>
      </c>
      <c r="C6" s="23">
        <f>'Jäätmed 1. nädal'!D5</f>
        <v>0</v>
      </c>
      <c r="D6" s="23">
        <f>'Jäätmed kuu aega hiljem'!C5/1000</f>
        <v>0</v>
      </c>
      <c r="E6" s="23">
        <f>'Jäätmed kuu aega hiljem'!D5</f>
        <v>0</v>
      </c>
      <c r="F6" s="23">
        <f t="shared" ref="F6:F12" si="0">B6-D6</f>
        <v>0</v>
      </c>
      <c r="G6" s="92">
        <f t="shared" ref="G6:G11" si="1">C6-E6</f>
        <v>0</v>
      </c>
      <c r="H6" s="93" t="e">
        <f t="shared" ref="H6:H12" si="2">F6/B6*100</f>
        <v>#DIV/0!</v>
      </c>
      <c r="I6" s="93" t="e">
        <f t="shared" ref="I6:I11" si="3">G6/C6*100</f>
        <v>#DIV/0!</v>
      </c>
      <c r="K6" t="s">
        <v>118</v>
      </c>
      <c r="M6" t="s">
        <v>123</v>
      </c>
    </row>
    <row r="7" spans="1:13" ht="13.8" x14ac:dyDescent="0.25">
      <c r="A7" s="80" t="s">
        <v>70</v>
      </c>
      <c r="B7" s="23">
        <f>'Jäätmed 1. nädal'!C5/1000</f>
        <v>0</v>
      </c>
      <c r="C7" s="23">
        <f>'Jäätmed 1. nädal'!D6</f>
        <v>0</v>
      </c>
      <c r="D7" s="23">
        <f>'Jäätmed kuu aega hiljem'!C6/1000</f>
        <v>0</v>
      </c>
      <c r="E7" s="23">
        <f>'Jäätmed kuu aega hiljem'!D6</f>
        <v>0</v>
      </c>
      <c r="F7" s="23">
        <f t="shared" si="0"/>
        <v>0</v>
      </c>
      <c r="G7" s="92">
        <f t="shared" si="1"/>
        <v>0</v>
      </c>
      <c r="H7" s="93" t="e">
        <f t="shared" si="2"/>
        <v>#DIV/0!</v>
      </c>
      <c r="I7" s="93" t="e">
        <f t="shared" si="3"/>
        <v>#DIV/0!</v>
      </c>
      <c r="K7" t="s">
        <v>140</v>
      </c>
      <c r="M7" t="s">
        <v>119</v>
      </c>
    </row>
    <row r="8" spans="1:13" ht="13.8" x14ac:dyDescent="0.25">
      <c r="A8" s="80" t="s">
        <v>131</v>
      </c>
      <c r="B8" s="23">
        <f>'Jäätmed 1. nädal'!C6/1000</f>
        <v>0</v>
      </c>
      <c r="C8" s="23">
        <f>'Jäätmed 1. nädal'!D7</f>
        <v>0</v>
      </c>
      <c r="D8" s="23">
        <f>'Jäätmed kuu aega hiljem'!C7/1000</f>
        <v>0</v>
      </c>
      <c r="E8" s="23">
        <f>'Jäätmed kuu aega hiljem'!D7</f>
        <v>0</v>
      </c>
      <c r="F8" s="23">
        <f t="shared" si="0"/>
        <v>0</v>
      </c>
      <c r="G8" s="92">
        <f t="shared" si="1"/>
        <v>0</v>
      </c>
      <c r="H8" s="93" t="e">
        <f t="shared" si="2"/>
        <v>#DIV/0!</v>
      </c>
      <c r="I8" s="93" t="e">
        <f t="shared" si="3"/>
        <v>#DIV/0!</v>
      </c>
      <c r="K8" t="s">
        <v>125</v>
      </c>
      <c r="M8" t="s">
        <v>120</v>
      </c>
    </row>
    <row r="9" spans="1:13" ht="13.8" x14ac:dyDescent="0.25">
      <c r="A9" s="28" t="s">
        <v>71</v>
      </c>
      <c r="B9" s="23">
        <f>'Jäätmed 1. nädal'!C7/1000</f>
        <v>0</v>
      </c>
      <c r="C9" s="23">
        <f>'Jäätmed 1. nädal'!D8</f>
        <v>0</v>
      </c>
      <c r="D9" s="23">
        <f>'Jäätmed kuu aega hiljem'!C8/1000</f>
        <v>0</v>
      </c>
      <c r="E9" s="23">
        <f>'Jäätmed kuu aega hiljem'!D8</f>
        <v>0</v>
      </c>
      <c r="F9" s="23">
        <f t="shared" si="0"/>
        <v>0</v>
      </c>
      <c r="G9" s="92">
        <f t="shared" si="1"/>
        <v>0</v>
      </c>
      <c r="H9" s="93" t="e">
        <f t="shared" si="2"/>
        <v>#DIV/0!</v>
      </c>
      <c r="I9" s="93" t="e">
        <f t="shared" si="3"/>
        <v>#DIV/0!</v>
      </c>
      <c r="K9" t="s">
        <v>121</v>
      </c>
      <c r="M9" t="s">
        <v>122</v>
      </c>
    </row>
    <row r="10" spans="1:13" ht="13.8" x14ac:dyDescent="0.25">
      <c r="A10" s="110" t="s">
        <v>73</v>
      </c>
      <c r="B10" s="30">
        <f>'Jäätmed 1. nädal'!L10/1000</f>
        <v>0</v>
      </c>
      <c r="C10" s="31"/>
      <c r="D10" s="23">
        <f>'Jäätmed kuu aega hiljem'!L10:L10/1000</f>
        <v>0</v>
      </c>
      <c r="E10" s="31"/>
      <c r="F10" s="23">
        <f t="shared" si="0"/>
        <v>0</v>
      </c>
      <c r="G10" s="88"/>
      <c r="H10" s="93" t="e">
        <f t="shared" si="2"/>
        <v>#DIV/0!</v>
      </c>
      <c r="I10" s="90"/>
    </row>
    <row r="11" spans="1:13" ht="13.8" thickBot="1" x14ac:dyDescent="0.3">
      <c r="A11" s="85" t="s">
        <v>105</v>
      </c>
      <c r="B11" s="76">
        <f>'Jäätmed 1. nädal'!G4/1000</f>
        <v>0</v>
      </c>
      <c r="C11" s="76">
        <f>'Jäätmed 1. nädal'!H4</f>
        <v>0</v>
      </c>
      <c r="D11" s="76">
        <f>'Jäätmed kuu aega hiljem'!G4/1000</f>
        <v>0</v>
      </c>
      <c r="E11" s="76">
        <f>'Jäätmed kuu aega hiljem'!H4</f>
        <v>0</v>
      </c>
      <c r="F11" s="94">
        <f t="shared" si="0"/>
        <v>0</v>
      </c>
      <c r="G11" s="95">
        <f t="shared" si="1"/>
        <v>0</v>
      </c>
      <c r="H11" s="96" t="e">
        <f t="shared" si="2"/>
        <v>#DIV/0!</v>
      </c>
      <c r="I11" s="96" t="e">
        <f t="shared" si="3"/>
        <v>#DIV/0!</v>
      </c>
    </row>
    <row r="12" spans="1:13" ht="13.8" thickBot="1" x14ac:dyDescent="0.3">
      <c r="A12" s="74" t="s">
        <v>58</v>
      </c>
      <c r="B12" s="76">
        <f>SUM(B5:B11)</f>
        <v>0</v>
      </c>
      <c r="C12" s="76">
        <f>C11+SUM(C5:C9)</f>
        <v>0</v>
      </c>
      <c r="D12" s="76">
        <f>SUM(D5:D11)</f>
        <v>0</v>
      </c>
      <c r="E12" s="97">
        <f>E11+SUM(E5:E9)</f>
        <v>0</v>
      </c>
      <c r="F12" s="98">
        <f t="shared" si="0"/>
        <v>0</v>
      </c>
      <c r="G12" s="99">
        <f>C12-E12</f>
        <v>0</v>
      </c>
      <c r="H12" s="96" t="e">
        <f t="shared" si="2"/>
        <v>#DIV/0!</v>
      </c>
      <c r="I12" s="96" t="e">
        <f>G12/C12*100</f>
        <v>#DIV/0!</v>
      </c>
    </row>
    <row r="13" spans="1:13" x14ac:dyDescent="0.25">
      <c r="A13" s="75" t="s">
        <v>106</v>
      </c>
      <c r="B13" s="76">
        <f>B12/'Analüüs 1. nädal'!B2</f>
        <v>0</v>
      </c>
      <c r="C13" s="76">
        <f>C12/'Analüüs 1. nädal'!B2</f>
        <v>0</v>
      </c>
      <c r="D13" s="76">
        <f>D12/'Analüüs 1. nädal'!B2</f>
        <v>0</v>
      </c>
      <c r="E13" s="76">
        <f>E12/'Analüüs 1. nädal'!B2</f>
        <v>0</v>
      </c>
      <c r="F13" s="100"/>
      <c r="G13" s="100"/>
      <c r="H13" s="101"/>
      <c r="I13" s="101"/>
    </row>
    <row r="14" spans="1:13" x14ac:dyDescent="0.25">
      <c r="B14" s="102"/>
      <c r="C14" s="102"/>
      <c r="D14" s="102"/>
      <c r="E14" s="102"/>
      <c r="F14" s="102"/>
      <c r="G14" s="102"/>
      <c r="H14" s="102"/>
      <c r="I14" s="102"/>
    </row>
    <row r="15" spans="1:13" x14ac:dyDescent="0.25">
      <c r="B15" s="102"/>
      <c r="C15" s="102"/>
      <c r="D15" s="102"/>
      <c r="E15" s="102"/>
      <c r="F15" s="102"/>
      <c r="G15" s="102"/>
      <c r="H15" s="102"/>
      <c r="I15" s="102"/>
    </row>
    <row r="16" spans="1:13" x14ac:dyDescent="0.25">
      <c r="B16" s="102"/>
      <c r="C16" s="102"/>
      <c r="D16" s="102"/>
      <c r="E16" s="102"/>
      <c r="F16" s="102"/>
      <c r="G16" s="102"/>
      <c r="H16" s="102"/>
      <c r="I16" s="102"/>
    </row>
    <row r="17" spans="1:9" ht="13.8" x14ac:dyDescent="0.25">
      <c r="A17" s="29" t="s">
        <v>72</v>
      </c>
      <c r="B17" s="23">
        <f>'Jäätmed 1. nädal'!C9/1000</f>
        <v>0</v>
      </c>
      <c r="C17" s="23">
        <f>'Jäätmed 1. nädal'!D9</f>
        <v>0</v>
      </c>
      <c r="D17" s="23">
        <f>'Jäätmed kuu aega hiljem'!C9/1000</f>
        <v>0</v>
      </c>
      <c r="E17" s="23">
        <f>'Jäätmed kuu aega hiljem'!D9</f>
        <v>0</v>
      </c>
      <c r="F17" s="23">
        <f>B17-D17</f>
        <v>0</v>
      </c>
      <c r="G17" s="92">
        <f>C17-E17</f>
        <v>0</v>
      </c>
      <c r="H17" s="93" t="e">
        <f>F17/B17*100</f>
        <v>#DIV/0!</v>
      </c>
      <c r="I17" s="93" t="e">
        <f>G17/C17*100</f>
        <v>#DIV/0!</v>
      </c>
    </row>
  </sheetData>
  <mergeCells count="3">
    <mergeCell ref="B2:C2"/>
    <mergeCell ref="D2:E2"/>
    <mergeCell ref="A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Sheet1</vt:lpstr>
      <vt:lpstr>Prügikastide_asukoht</vt:lpstr>
      <vt:lpstr>SISSEJUHATUS</vt:lpstr>
      <vt:lpstr>Jäätmed 1. nädal</vt:lpstr>
      <vt:lpstr>Analüüs 1. nädal</vt:lpstr>
      <vt:lpstr>Jäätmed kuu aega hiljem</vt:lpstr>
      <vt:lpstr>Muutus</vt:lpstr>
      <vt:lpstr>Prügikastide_asukoht!Print_Area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Sandy</cp:lastModifiedBy>
  <dcterms:created xsi:type="dcterms:W3CDTF">2019-03-06T12:17:22Z</dcterms:created>
  <dcterms:modified xsi:type="dcterms:W3CDTF">2020-04-15T15:35:33Z</dcterms:modified>
</cp:coreProperties>
</file>