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marit\Desktop\Waste art\"/>
    </mc:Choice>
  </mc:AlternateContent>
  <xr:revisionPtr revIDLastSave="0" documentId="13_ncr:1_{5AD82778-C0F3-4092-A6A1-B1F4046EF579}" xr6:coauthVersionLast="45" xr6:coauthVersionMax="45" xr10:uidLastSave="{00000000-0000-0000-0000-000000000000}"/>
  <bookViews>
    <workbookView xWindow="-120" yWindow="-120" windowWidth="20730" windowHeight="11160" tabRatio="751" firstSheet="1" activeTab="1" xr2:uid="{00000000-000D-0000-FFFF-FFFF00000000}"/>
  </bookViews>
  <sheets>
    <sheet name="Sheet1" sheetId="1" state="hidden" r:id="rId1"/>
    <sheet name="Prügikastide_asukoht" sheetId="2" r:id="rId2"/>
    <sheet name="Kokkuvõte" sheetId="3" r:id="rId3"/>
    <sheet name="graafik" sheetId="4" r:id="rId4"/>
    <sheet name="Sorteerimata jäätmed (1 päev)" sheetId="5" r:id="rId5"/>
    <sheet name="Sorteeritud jäätmed(1 päev)" sheetId="6" r:id="rId6"/>
    <sheet name="sorteerimata jäätmed ( 2päev)" sheetId="7" r:id="rId7"/>
    <sheet name="Sorteeritud jäätmed 2 päev" sheetId="8" r:id="rId8"/>
    <sheet name="sorteerimata jäätmed  3 päev" sheetId="9" r:id="rId9"/>
    <sheet name="Sorteeritud jäätmed 3 päev" sheetId="10" r:id="rId10"/>
    <sheet name="sorteerimata jäätmed 4 päev" sheetId="11" r:id="rId11"/>
    <sheet name="Sorteeritud jäätmed 4 päev" sheetId="12" r:id="rId12"/>
    <sheet name="Sorteerimata jäätmed 5 päev" sheetId="13" r:id="rId13"/>
    <sheet name="Sorteeritud jäätmed 5 päev" sheetId="14" r:id="rId14"/>
  </sheets>
  <definedNames>
    <definedName name="_xlnm.Print_Area" localSheetId="1">Prügikastide_asukoht!$A$1:$I$14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 l="1"/>
  <c r="F2" i="2"/>
  <c r="B17" i="4" l="1"/>
  <c r="B16" i="4"/>
  <c r="B15" i="4"/>
  <c r="B14" i="4"/>
  <c r="B13" i="4"/>
  <c r="B12" i="4"/>
  <c r="B11" i="4"/>
  <c r="B10" i="4"/>
  <c r="B9" i="4"/>
  <c r="C9" i="4" l="1"/>
  <c r="C10" i="4"/>
  <c r="C11" i="4"/>
  <c r="C12" i="4"/>
  <c r="C13" i="4"/>
  <c r="C14" i="4"/>
  <c r="C15" i="4"/>
  <c r="C17" i="4"/>
  <c r="G4" i="3"/>
  <c r="G5" i="3"/>
  <c r="I6" i="3"/>
  <c r="H2" i="2"/>
  <c r="C20" i="9"/>
  <c r="C4" i="3" s="1"/>
  <c r="C21" i="9"/>
  <c r="E4" i="3" s="1"/>
  <c r="C22" i="9"/>
  <c r="F4" i="3" s="1"/>
  <c r="C23" i="9"/>
  <c r="C20" i="7"/>
  <c r="C3" i="3" s="1"/>
  <c r="C21" i="7"/>
  <c r="E3" i="3" s="1"/>
  <c r="C22" i="7"/>
  <c r="F3" i="3" s="1"/>
  <c r="C23" i="7"/>
  <c r="G3" i="3" s="1"/>
  <c r="C20" i="5"/>
  <c r="C2" i="3" s="1"/>
  <c r="C21" i="5"/>
  <c r="E2" i="3" s="1"/>
  <c r="C22" i="5"/>
  <c r="F2" i="3" s="1"/>
  <c r="C23" i="5"/>
  <c r="G2" i="3" s="1"/>
  <c r="C20" i="11"/>
  <c r="C5" i="3" s="1"/>
  <c r="C21" i="11"/>
  <c r="E5" i="3" s="1"/>
  <c r="C22" i="11"/>
  <c r="F5" i="3" s="1"/>
  <c r="C23" i="11"/>
  <c r="C20" i="13"/>
  <c r="C6" i="3" s="1"/>
  <c r="C21" i="13"/>
  <c r="E6" i="3" s="1"/>
  <c r="C22" i="13"/>
  <c r="F6" i="3" s="1"/>
  <c r="C23" i="13"/>
  <c r="G6" i="3" s="1"/>
  <c r="C19" i="8"/>
  <c r="H3" i="3" s="1"/>
  <c r="C20" i="8"/>
  <c r="I3" i="3" s="1"/>
  <c r="C19" i="10"/>
  <c r="H4" i="3" s="1"/>
  <c r="C20" i="10"/>
  <c r="I4" i="3" s="1"/>
  <c r="C19" i="12"/>
  <c r="H5" i="3" s="1"/>
  <c r="C20" i="12"/>
  <c r="I5" i="3" s="1"/>
  <c r="C19" i="14"/>
  <c r="H6" i="3" s="1"/>
  <c r="C20" i="14"/>
  <c r="C19" i="6"/>
  <c r="H2" i="3" s="1"/>
  <c r="C20" i="6"/>
  <c r="I2" i="3" s="1"/>
  <c r="I7" i="3" s="1"/>
  <c r="H7" i="3" l="1"/>
  <c r="G7" i="3"/>
  <c r="E7" i="3"/>
  <c r="C9" i="3" s="1"/>
  <c r="D12" i="3" s="1"/>
  <c r="D13" i="3" s="1"/>
  <c r="D14" i="3" s="1"/>
  <c r="D15" i="3" s="1"/>
  <c r="D16" i="3" s="1"/>
  <c r="C7" i="3"/>
  <c r="C8" i="3" s="1"/>
  <c r="C12" i="3" s="1"/>
  <c r="C13" i="3" s="1"/>
  <c r="F7" i="3"/>
  <c r="C14" i="3" l="1"/>
  <c r="C15" i="3" s="1"/>
  <c r="C16" i="3" s="1"/>
</calcChain>
</file>

<file path=xl/sharedStrings.xml><?xml version="1.0" encoding="utf-8"?>
<sst xmlns="http://schemas.openxmlformats.org/spreadsheetml/2006/main" count="601" uniqueCount="160">
  <si>
    <t>Papes bāka</t>
  </si>
  <si>
    <t>Putuplasts putas</t>
  </si>
  <si>
    <t>Jūrmalciems</t>
  </si>
  <si>
    <t>Auduma virves un šņores</t>
  </si>
  <si>
    <t>Bernāti</t>
  </si>
  <si>
    <t>Stikla un keramikas gabali</t>
  </si>
  <si>
    <t>Liepāja Karosta</t>
  </si>
  <si>
    <t>Metāla pudeļu vāki/korķi</t>
  </si>
  <si>
    <t>Ziemupe</t>
  </si>
  <si>
    <t>Alumīnija skārdenes</t>
  </si>
  <si>
    <t>Pāvilosta</t>
  </si>
  <si>
    <t>Papīra iepakojums</t>
  </si>
  <si>
    <t>Gumijas loksnes un kameras</t>
  </si>
  <si>
    <t>Jūrkalne</t>
  </si>
  <si>
    <t xml:space="preserve">Azbesta šīferis un būvmateriāli </t>
  </si>
  <si>
    <t>Užava</t>
  </si>
  <si>
    <t>Ventspils</t>
  </si>
  <si>
    <t>Staldzene</t>
  </si>
  <si>
    <t>Liepene</t>
  </si>
  <si>
    <t>Ovīši</t>
  </si>
  <si>
    <t>Irbes ieteka</t>
  </si>
  <si>
    <t>Mazirbe</t>
  </si>
  <si>
    <t>Kolka</t>
  </si>
  <si>
    <t>Pūrciems</t>
  </si>
  <si>
    <t>Roja</t>
  </si>
  <si>
    <t>Kaltene</t>
  </si>
  <si>
    <t>Mērsrags</t>
  </si>
  <si>
    <t>Abragciems</t>
  </si>
  <si>
    <t>Engure</t>
  </si>
  <si>
    <t>Apšuciems</t>
  </si>
  <si>
    <t>Lapmežciems</t>
  </si>
  <si>
    <t>Jaunķemeri</t>
  </si>
  <si>
    <t>Lielupes ieteka</t>
  </si>
  <si>
    <t>Vakarbuļļi</t>
  </si>
  <si>
    <t>Daugavgrīva</t>
  </si>
  <si>
    <t>Prügikasti asukoht ( ruumide põhiselt)</t>
  </si>
  <si>
    <t xml:space="preserve">Sorteerimata prügiga kastide arv asukohas </t>
  </si>
  <si>
    <t>Sorteeritud prügiga kastide arv asukohas ( kui neid ei ole, kirjutage 0)</t>
  </si>
  <si>
    <t>Läbi uuritud prügikastide arv asukohas</t>
  </si>
  <si>
    <t>Prügikastide koguarv</t>
  </si>
  <si>
    <t>Läbi uuritud prügikastide arv</t>
  </si>
  <si>
    <r>
      <t xml:space="preserve">Läbi uuritud prügikastide arv </t>
    </r>
    <r>
      <rPr>
        <b/>
        <sz val="11"/>
        <rFont val="Arial"/>
        <family val="2"/>
        <charset val="186"/>
      </rPr>
      <t>(%)</t>
    </r>
  </si>
  <si>
    <t>Klassiruum</t>
  </si>
  <si>
    <t>Koridor</t>
  </si>
  <si>
    <t>Õpetajate tuba</t>
  </si>
  <si>
    <r>
      <t xml:space="preserve">● Auditi  jaoks on soovituslik läbi uurida </t>
    </r>
    <r>
      <rPr>
        <b/>
        <sz val="10"/>
        <rFont val="Arial"/>
        <family val="2"/>
        <charset val="186"/>
      </rPr>
      <t xml:space="preserve">vähemalt 50% </t>
    </r>
    <r>
      <rPr>
        <sz val="10"/>
        <rFont val="Arial"/>
        <family val="2"/>
        <charset val="186"/>
      </rPr>
      <t>prügikastide koguarvust. (Koolides, kus on üle 800 õpilase, vähemalt 25%) Mida suurem on uuritud prügikastide arv, seda täpsem on auditi tulemus.</t>
    </r>
  </si>
  <si>
    <t>Administratiivruumid</t>
  </si>
  <si>
    <r>
      <t xml:space="preserve">●Vaadelge võimalikult paljudes </t>
    </r>
    <r>
      <rPr>
        <b/>
        <sz val="10"/>
        <rFont val="Arial"/>
        <family val="2"/>
        <charset val="186"/>
      </rPr>
      <t>erinevates asukohtades</t>
    </r>
    <r>
      <rPr>
        <sz val="10"/>
        <rFont val="Arial"/>
        <family val="2"/>
        <charset val="186"/>
      </rPr>
      <t xml:space="preserve"> asuvaid prügikaste.</t>
    </r>
  </si>
  <si>
    <t xml:space="preserve"> Söökla (*Ainult pakendid. Toidujäätmed kaalutakse eraldi.)</t>
  </si>
  <si>
    <r>
      <t xml:space="preserve">● Kalkulatsioonide lihtsustamiseks vaadelge auditi jooksul ( iga päev) </t>
    </r>
    <r>
      <rPr>
        <b/>
        <sz val="10"/>
        <rFont val="Arial"/>
        <family val="2"/>
        <charset val="186"/>
      </rPr>
      <t>täpselt samu</t>
    </r>
    <r>
      <rPr>
        <sz val="10"/>
        <rFont val="Arial"/>
        <family val="2"/>
        <charset val="186"/>
      </rPr>
      <t xml:space="preserve"> prügikaste 
●Läbi uuritud ja mitte uuritud prügikastide arv peaks samuti olema võimalikult sarnane</t>
    </r>
  </si>
  <si>
    <t>Kohvik</t>
  </si>
  <si>
    <t>Võimla</t>
  </si>
  <si>
    <t>Raamatukogu</t>
  </si>
  <si>
    <r>
      <t>Õueala (</t>
    </r>
    <r>
      <rPr>
        <i/>
        <sz val="11"/>
        <rFont val="Arial"/>
        <family val="2"/>
        <charset val="186"/>
      </rPr>
      <t>*Ainult väikesed prügikastid</t>
    </r>
    <r>
      <rPr>
        <sz val="11"/>
        <rFont val="Arial"/>
        <family val="2"/>
        <charset val="186"/>
      </rPr>
      <t>)</t>
    </r>
  </si>
  <si>
    <r>
      <t>Majandusruumid  (+</t>
    </r>
    <r>
      <rPr>
        <i/>
        <sz val="11"/>
        <rFont val="Arial"/>
        <family val="2"/>
        <charset val="186"/>
      </rPr>
      <t xml:space="preserve"> Tuvastada ohtlikud jäätmed.)</t>
    </r>
  </si>
  <si>
    <t>Med kabinet (+ Tuvastada ka ohtlikud jäätmed)</t>
  </si>
  <si>
    <r>
      <t xml:space="preserve">WC (Tuvastada vaid </t>
    </r>
    <r>
      <rPr>
        <i/>
        <sz val="11"/>
        <rFont val="Arial"/>
        <family val="2"/>
        <charset val="186"/>
      </rPr>
      <t>paberrätikute kasutus pakendite järgi</t>
    </r>
    <r>
      <rPr>
        <sz val="11"/>
        <rFont val="Arial"/>
        <family val="2"/>
        <charset val="186"/>
      </rPr>
      <t>)</t>
    </r>
  </si>
  <si>
    <r>
      <t>Teised ruumid(</t>
    </r>
    <r>
      <rPr>
        <i/>
        <sz val="11"/>
        <rFont val="Arial"/>
        <family val="2"/>
        <charset val="186"/>
      </rPr>
      <t>* Lisage loetelu)</t>
    </r>
  </si>
  <si>
    <t>Auditi päev</t>
  </si>
  <si>
    <r>
      <t>Sorteerimata prügi</t>
    </r>
    <r>
      <rPr>
        <sz val="10"/>
        <rFont val="Arial"/>
        <family val="2"/>
        <charset val="186"/>
      </rPr>
      <t xml:space="preserve"> </t>
    </r>
    <r>
      <rPr>
        <b/>
        <sz val="10"/>
        <rFont val="Arial"/>
        <family val="2"/>
        <charset val="186"/>
      </rPr>
      <t>maht</t>
    </r>
    <r>
      <rPr>
        <sz val="10"/>
        <rFont val="Arial"/>
        <family val="2"/>
        <charset val="186"/>
      </rPr>
      <t xml:space="preserve"> (liitrit/ päevas)</t>
    </r>
  </si>
  <si>
    <r>
      <t>Potentsiaalse sorteeritava prügi ( mis on jäetud sorteerimata) maht</t>
    </r>
    <r>
      <rPr>
        <sz val="10"/>
        <rFont val="Arial"/>
        <family val="2"/>
        <charset val="186"/>
      </rPr>
      <t xml:space="preserve"> (liitrit /päevas)</t>
    </r>
  </si>
  <si>
    <r>
      <t xml:space="preserve">Kogu </t>
    </r>
    <r>
      <rPr>
        <b/>
        <sz val="10"/>
        <rFont val="Arial"/>
        <family val="2"/>
        <charset val="186"/>
      </rPr>
      <t>sorteeritud</t>
    </r>
    <r>
      <rPr>
        <sz val="10"/>
        <rFont val="Arial"/>
        <family val="2"/>
        <charset val="186"/>
      </rPr>
      <t xml:space="preserve"> prügi </t>
    </r>
    <r>
      <rPr>
        <b/>
        <sz val="10"/>
        <rFont val="Arial"/>
        <family val="2"/>
        <charset val="186"/>
      </rPr>
      <t>maht</t>
    </r>
    <r>
      <rPr>
        <sz val="10"/>
        <rFont val="Arial"/>
        <family val="2"/>
        <charset val="186"/>
      </rPr>
      <t xml:space="preserve"> ( liitrit /päevas)</t>
    </r>
  </si>
  <si>
    <t>esmaspäev</t>
  </si>
  <si>
    <t>teisipäev</t>
  </si>
  <si>
    <t>kolmapäev</t>
  </si>
  <si>
    <t>Sisesta:</t>
  </si>
  <si>
    <t>neljapäev</t>
  </si>
  <si>
    <t>Koolipere koguarv ( lapsed+ täiskasvanud)</t>
  </si>
  <si>
    <t>reede</t>
  </si>
  <si>
    <t>Mitu kuud kool töötab</t>
  </si>
  <si>
    <t>KOKKU</t>
  </si>
  <si>
    <r>
      <t>Nädala jooksul uuritud prügi maht kokku</t>
    </r>
    <r>
      <rPr>
        <sz val="10"/>
        <rFont val="Arial"/>
        <family val="2"/>
        <charset val="186"/>
      </rPr>
      <t xml:space="preserve"> (l):</t>
    </r>
  </si>
  <si>
    <t>Keskmine</t>
  </si>
  <si>
    <t>kg</t>
  </si>
  <si>
    <t>l</t>
  </si>
  <si>
    <t>Prügi kaal ja maht ühes prügikastis</t>
  </si>
  <si>
    <r>
      <t>Nädala jooksul</t>
    </r>
    <r>
      <rPr>
        <sz val="10"/>
        <rFont val="Arial"/>
        <family val="2"/>
        <charset val="186"/>
      </rPr>
      <t xml:space="preserve"> tekkinud prügi kaal ja maht</t>
    </r>
  </si>
  <si>
    <r>
      <t>Kuu jooksul</t>
    </r>
    <r>
      <rPr>
        <sz val="10"/>
        <rFont val="Arial"/>
        <family val="2"/>
        <charset val="186"/>
      </rPr>
      <t xml:space="preserve"> tekkinud prügi kaal ja maht</t>
    </r>
  </si>
  <si>
    <r>
      <t>Kooliaasta jooksul</t>
    </r>
    <r>
      <rPr>
        <sz val="10"/>
        <rFont val="Arial"/>
        <family val="2"/>
        <charset val="186"/>
      </rPr>
      <t xml:space="preserve"> tekkinud prügi kaal ja maht</t>
    </r>
  </si>
  <si>
    <r>
      <t>Aasta jooksul</t>
    </r>
    <r>
      <rPr>
        <sz val="10"/>
        <rFont val="Arial"/>
        <family val="2"/>
        <charset val="186"/>
      </rPr>
      <t xml:space="preserve"> tekkinud prügi kaal ja maht </t>
    </r>
    <r>
      <rPr>
        <b/>
        <sz val="10"/>
        <rFont val="Arial"/>
        <family val="2"/>
        <charset val="186"/>
      </rPr>
      <t>iga koolipere liikme kohta</t>
    </r>
  </si>
  <si>
    <r>
      <t>Jäätmete edetabel (Sisesta 3 jäätmetüüpi, mida koolis kõige rohkem tekib)</t>
    </r>
    <r>
      <rPr>
        <sz val="10"/>
        <rFont val="Arial"/>
        <family val="2"/>
        <charset val="186"/>
      </rPr>
      <t xml:space="preserve"> </t>
    </r>
  </si>
  <si>
    <t>Jäätmete tüübid</t>
  </si>
  <si>
    <t>Kaal (kg/nädalas)</t>
  </si>
  <si>
    <t>Maht l</t>
  </si>
  <si>
    <t xml:space="preserve">1. </t>
  </si>
  <si>
    <t>2.</t>
  </si>
  <si>
    <t>3.</t>
  </si>
  <si>
    <t>Jäätmed</t>
  </si>
  <si>
    <t>Kaal (kg/ nädalas)</t>
  </si>
  <si>
    <t>Maht ( l/nädalas)</t>
  </si>
  <si>
    <t>Sorteeritud:</t>
  </si>
  <si>
    <t>Paber</t>
  </si>
  <si>
    <t>Plastik</t>
  </si>
  <si>
    <t>Klaas</t>
  </si>
  <si>
    <t>Pandipakend</t>
  </si>
  <si>
    <t>Joogikartong</t>
  </si>
  <si>
    <t>Metall</t>
  </si>
  <si>
    <t>Biolagunevad jäätmed</t>
  </si>
  <si>
    <t>Ohtlikud jäätmed</t>
  </si>
  <si>
    <t>Sorteerimata</t>
  </si>
  <si>
    <r>
      <t>Sorteeritud jäätmed -sisaluvad jäätmeid, mis 1)peaksid olema sorteeritud, kuid on visatud tavaprügi hulka; 2)</t>
    </r>
    <r>
      <rPr>
        <sz val="10"/>
        <rFont val="Arial"/>
        <family val="2"/>
        <charset val="186"/>
      </rPr>
      <t xml:space="preserve"> </t>
    </r>
    <r>
      <rPr>
        <b/>
        <sz val="10"/>
        <rFont val="Arial"/>
        <family val="2"/>
        <charset val="186"/>
      </rPr>
      <t>korralikult sorteeritud jäätmed</t>
    </r>
  </si>
  <si>
    <t>Sorteerimata jäätmed- sisalduvad jäätmed, mis 1)mida pole võimalik sorteerida või mille sorteerimisvõimalust prügikäitlejad ei paku; 2) jäätmed, mis olid  valesti visatud sorteeritud prügi hulka</t>
  </si>
  <si>
    <t>Mitteohtlikud jäätmed (Sorteerimata prügi)</t>
  </si>
  <si>
    <t>Jäätmete grupid</t>
  </si>
  <si>
    <r>
      <t xml:space="preserve">Sorteeritav                                  </t>
    </r>
    <r>
      <rPr>
        <sz val="12"/>
        <rFont val="Arial"/>
        <family val="2"/>
        <charset val="186"/>
      </rPr>
      <t>*Pidanudks olema sorteeritud, kuid oli visatud olmejäätmete sekka</t>
    </r>
  </si>
  <si>
    <t>Maht (l)</t>
  </si>
  <si>
    <r>
      <t xml:space="preserve">Mittesorteeritav                                              </t>
    </r>
    <r>
      <rPr>
        <sz val="12"/>
        <rFont val="Arial"/>
        <family val="2"/>
        <charset val="186"/>
      </rPr>
      <t>*Pole võimalik sorteerida või ei võeta jäätmejaama poolt vastu</t>
    </r>
  </si>
  <si>
    <t>Märkused (Tähelepanekud, järeldused, mis protsessi käigus tekkisid. ( Auditi kokkuvõttes tooge välja levinumad jäätmed igast grupist ning asukohast. Näiteks: paberi grupis kirjutuspaber klassiruumides jne. Mis seda põhjustab?.)</t>
  </si>
  <si>
    <t>Paber- ja papp- pakend, joonistuspaber,ajalehed, ajakirjad jm trükised sh raamatud, pappkarbid ja – kastid.</t>
  </si>
  <si>
    <r>
      <t>Lamineeritud paber, paberkäterätid, salvrätid, ühekordsed lauakatted, kleebised, fotod, tapeet, karastusjookide sildid, paberist koosnevad pakendid. Pakendid koos plastik ja/või metallielementidega nt mahlapakendid, piimapakendid*, jäätise, krõpsude, maiustuste jm ümbrispaberid. *nende täpsed käitlemisreeglid täpsusta</t>
    </r>
    <r>
      <rPr>
        <i/>
        <sz val="12"/>
        <color indexed="8"/>
        <rFont val="Arial"/>
        <family val="2"/>
        <charset val="186"/>
      </rPr>
      <t xml:space="preserve">takse </t>
    </r>
    <r>
      <rPr>
        <i/>
        <sz val="11"/>
        <color indexed="8"/>
        <rFont val="Arial"/>
        <family val="2"/>
        <charset val="186"/>
      </rPr>
      <t>jäätekäitluse eksperdiga</t>
    </r>
  </si>
  <si>
    <r>
      <t xml:space="preserve">plastikpudelid,- kanistrid, kilekotid, p plastkarbid, polümeerkile, toidukarbid ilma toidujäätmeteta, puhtad jogurtitopsid, õli-, ketšupi jm pudelid, ,s/šampoonipudelid, kosmeetikapakendid.
</t>
    </r>
    <r>
      <rPr>
        <i/>
        <sz val="11"/>
        <rFont val="Arial"/>
        <family val="2"/>
        <charset val="186"/>
      </rPr>
      <t>*Erij</t>
    </r>
    <r>
      <rPr>
        <i/>
        <sz val="11"/>
        <color indexed="8"/>
        <rFont val="Arial"/>
        <family val="2"/>
        <charset val="186"/>
      </rPr>
      <t>uhtumeid käsitletakse eraldi jäätmekäitluse eksperdiga</t>
    </r>
  </si>
  <si>
    <t>Mänguasjad, majapidamistarbed, ühekordsed nõud, joogikõrred, plastiknöörid, juhtmed.</t>
  </si>
  <si>
    <t>Klaaspudelid ja -purgid ilma korkide/kaanteta, muud puhtad klaaspakendid.</t>
  </si>
  <si>
    <t>klaasist ja keraamilised nõud ja potid, akna- ja lehtklaas, elektripirn ( hõõgniidiga)</t>
  </si>
  <si>
    <t>klaas- plast vms pudelid, millel on pandipakendi märk</t>
  </si>
  <si>
    <t>ilma vastava märgistuseta taara.</t>
  </si>
  <si>
    <t>joogikartong</t>
  </si>
  <si>
    <t>puhtad joogikartongid (piim, keefir jne)</t>
  </si>
  <si>
    <t>mitte tühjad joogikartongid</t>
  </si>
  <si>
    <t xml:space="preserve"> Alumiiniumist ja muust metallist purgid,  puhtad konservikarbid, metallist korgid/ kaaned, alumiiniumiga kohvitopsid, tühjad aerosoolid ( õhuvärskendajad, juukselakk).</t>
  </si>
  <si>
    <t>Foolium</t>
  </si>
  <si>
    <r>
      <t>Toidujäätmed, mis on  leitud tavalisest prügikastist;</t>
    </r>
    <r>
      <rPr>
        <b/>
        <sz val="11"/>
        <rFont val="Arial"/>
        <family val="2"/>
        <charset val="186"/>
      </rPr>
      <t xml:space="preserve"> munakoored, toidujäätmed, tee- ja kohvi jäägid, puu-ja juurviljade jäägid,</t>
    </r>
    <r>
      <rPr>
        <sz val="11"/>
        <rFont val="Arial"/>
        <family val="2"/>
        <charset val="186"/>
      </rPr>
      <t xml:space="preserve"> taimeosad, biolagunev pakend, mis on vastavalt ka märgistatud, biolagunevad paberjäätmed,puidust hambaorgid, majapidamispaber ja salvrätid.</t>
    </r>
  </si>
  <si>
    <t>Toidujäätmete kaal ja maht sööklas selgitatakse välja koostöös köögiga. Jäätmete koostist eraldi ei analüüsita. Andmed lisatakse siia ossa kui toidujäätmed lisatakse üldprügile.  Kui ei lisata üldprügi hulka, märkida 0 (vt eraldi toidujäätmete auditit lisas)</t>
  </si>
  <si>
    <r>
      <t>toidujäätmed asutuse kohvikust/köögist</t>
    </r>
    <r>
      <rPr>
        <sz val="11"/>
        <rFont val="Arial"/>
        <family val="2"/>
        <charset val="186"/>
      </rPr>
      <t xml:space="preserve"> ( juhul kui sorteeritakse teie asutuses) laske köögipersonalil kaaluda.</t>
    </r>
  </si>
  <si>
    <t>Kompostiks sobilikud jäätmed – puulehed, taimede osad, biolagunev paber, biolagunev plastik, mis on vastavalt märgistatud.</t>
  </si>
  <si>
    <t>Selgitage välja kuidas neid käideldakse . Kui võimalik, määrake tüüp, kaal ja maht.</t>
  </si>
  <si>
    <t>Puit/ Kork ( puidust esemed, pudelikorgid, korktahvel jne)</t>
  </si>
  <si>
    <t>Elektrilised- ja elektroonikaseadmed ( arvutid, telefonid, kodumasinad jne)</t>
  </si>
  <si>
    <t>Tekstiil – riideesemed, kangajäägid ( nii looduslikud kui sünteetilised kiud).</t>
  </si>
  <si>
    <t>Valgustid, päevavalguslambid, säästupirnid, mis sisaldavad elavhõbedat.</t>
  </si>
  <si>
    <t>Kumm (õhupallid, kummipaelad, kummikindad jm)</t>
  </si>
  <si>
    <t>Ravimid</t>
  </si>
  <si>
    <t>Patareid ja akud</t>
  </si>
  <si>
    <t>Kodukeemia ja nende pakendid (pesupulbrid, puhastusvahendid, värvid, lahustid, liimid).</t>
  </si>
  <si>
    <t>Värvid, õlid ja õlifiltrid</t>
  </si>
  <si>
    <t>Muud ( palun täpsusta märkuste lahtris)</t>
  </si>
  <si>
    <t>Sorteerimata prügi kogumaht (l/päevas)</t>
  </si>
  <si>
    <t>Auditeerimise kuupäev</t>
  </si>
  <si>
    <t>Mitteohtlikud üldjäätmed (Sorteeritud jäätmed)</t>
  </si>
  <si>
    <r>
      <t xml:space="preserve">Sorteeritud                              </t>
    </r>
    <r>
      <rPr>
        <sz val="14"/>
        <rFont val="Arial"/>
        <family val="2"/>
        <charset val="186"/>
      </rPr>
      <t>*Korrektselt sorteeritud jäätmed, mida taaskasutatakse</t>
    </r>
  </si>
  <si>
    <t>Maht ( l)</t>
  </si>
  <si>
    <r>
      <t>Mittesorteeritud                           *</t>
    </r>
    <r>
      <rPr>
        <sz val="14"/>
        <rFont val="Arial"/>
        <family val="2"/>
        <charset val="186"/>
      </rPr>
      <t>Valesti sorteeritud</t>
    </r>
  </si>
  <si>
    <r>
      <t xml:space="preserve">Märkused </t>
    </r>
    <r>
      <rPr>
        <sz val="11"/>
        <rFont val="Arial"/>
        <family val="2"/>
        <charset val="186"/>
      </rPr>
      <t xml:space="preserve">(tähelepanekud ja järeldused, mis protsessi käigus tekkisid. Auditi kokkuvõttes tooge välja millised on levinumad jäätmed igas grupis ja kust need leiti. Nt. Plastiku grupis PET pudelid koridori prügikastides. Või millised on tüüpilised vead sorteerimisel.) </t>
    </r>
  </si>
  <si>
    <t xml:space="preserve">Käik jäätmed, mis on sorteeritava prügi hulka visatud, kuid tegelikult sinna ei kuulu, tuleb eraldada ja lugeda sorteerimata prügi hulka. </t>
  </si>
  <si>
    <r>
      <t>Toidujäätmete kaal ja maht sööklas selgitatakse välja koostöös köögiga. Jäätmete koostist eraldi ei analüüsita. Andmed lisatakse siia ossa kui toidujäätmed lisatakse üldprügile.</t>
    </r>
    <r>
      <rPr>
        <sz val="11"/>
        <color indexed="8"/>
        <rFont val="Arial"/>
        <family val="2"/>
        <charset val="186"/>
      </rPr>
      <t xml:space="preserve">  Kui ei lisata üldprügi hulka, märkida 0 (vt eraldi toidujäätmete auditit lisas)</t>
    </r>
  </si>
  <si>
    <t>Selgitage välja kuidas neid käideldakse . Kui võimalik, määrake  jäätmete tüüp, kaal ja maht ning lisage andmed märkmete lahtrisse</t>
  </si>
  <si>
    <t>Kõik jäätmed sorteerimiskastidest, mida tegelikult pole vaja sorteerida, tuleb panna sorteerimata prügi hulka.</t>
  </si>
  <si>
    <t>Sorteeritud prügi kogumaht (l päevas)</t>
  </si>
  <si>
    <r>
      <t xml:space="preserve">Ohtlikud üldjäätmed
</t>
    </r>
    <r>
      <rPr>
        <i/>
        <sz val="12"/>
        <rFont val="Arial"/>
        <family val="2"/>
        <charset val="186"/>
      </rPr>
      <t xml:space="preserve">* Laske ekspertidel ( nt kooli medõde,meistrimees vms) kaaluda. Ärge tooge klassiruumi </t>
    </r>
  </si>
  <si>
    <t>Sorteerimata prügi kaal koolis ( g/ päevas)</t>
  </si>
  <si>
    <r>
      <t>Potentsiaalse sorteeritava prügi ( mis on jäetud sorteerimata) kaal</t>
    </r>
    <r>
      <rPr>
        <sz val="10"/>
        <rFont val="Arial"/>
        <family val="2"/>
        <charset val="186"/>
      </rPr>
      <t xml:space="preserve"> (g/ päevas)</t>
    </r>
  </si>
  <si>
    <r>
      <t xml:space="preserve">Kogu </t>
    </r>
    <r>
      <rPr>
        <b/>
        <sz val="10"/>
        <rFont val="Arial"/>
        <family val="2"/>
        <charset val="186"/>
      </rPr>
      <t>sorteeritud</t>
    </r>
    <r>
      <rPr>
        <sz val="10"/>
        <rFont val="Arial"/>
        <family val="2"/>
        <charset val="186"/>
      </rPr>
      <t xml:space="preserve"> prügi </t>
    </r>
    <r>
      <rPr>
        <b/>
        <sz val="10"/>
        <rFont val="Arial"/>
        <family val="2"/>
        <charset val="186"/>
      </rPr>
      <t>kaal</t>
    </r>
    <r>
      <rPr>
        <sz val="10"/>
        <rFont val="Arial"/>
        <family val="2"/>
        <charset val="186"/>
      </rPr>
      <t xml:space="preserve"> ( g/päevas)</t>
    </r>
  </si>
  <si>
    <t>Kaal(g)</t>
  </si>
  <si>
    <t>Kaal (g)</t>
  </si>
  <si>
    <t>Sorteerimata prügi kogukaal(g /päevas)</t>
  </si>
  <si>
    <t>Sorteerimata prügile lisatud potentsiaalselt sorteerimiseks sobiva prügi kaal (g päevas)</t>
  </si>
  <si>
    <t>Sorteerimata prügile lisatud potentsiaalselt sorteerimiseks sobiva prügi maht(l päevas)</t>
  </si>
  <si>
    <t>Sorteeritud prügi kogukaal (g päevas)</t>
  </si>
  <si>
    <t>Sorteerimata prügi kogukaal(g/päevas)</t>
  </si>
  <si>
    <r>
      <t>Nädala jooksul uuritud prügi kaal kokku</t>
    </r>
    <r>
      <rPr>
        <sz val="10"/>
        <rFont val="Arial"/>
        <family val="2"/>
        <charset val="186"/>
      </rPr>
      <t xml:space="preserve">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</si>
</sst>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0"/>
      <name val="Arial"/>
      <family val="2"/>
      <charset val="186"/>
    </font>
    <font>
      <b/>
      <sz val="10"/>
      <name val="Arial"/>
      <family val="2"/>
      <charset val="186"/>
    </font>
    <font>
      <b/>
      <sz val="7"/>
      <name val="Arial"/>
      <family val="2"/>
      <charset val="186"/>
    </font>
    <font>
      <sz val="11"/>
      <name val="Arial"/>
      <family val="2"/>
      <charset val="186"/>
    </font>
    <font>
      <b/>
      <sz val="11"/>
      <name val="Arial"/>
      <family val="2"/>
      <charset val="186"/>
    </font>
    <font>
      <b/>
      <sz val="18"/>
      <name val="Arial"/>
      <family val="2"/>
      <charset val="186"/>
    </font>
    <font>
      <sz val="12"/>
      <name val="Times New Roman"/>
      <family val="1"/>
      <charset val="186"/>
    </font>
    <font>
      <i/>
      <sz val="11"/>
      <name val="Arial"/>
      <family val="2"/>
      <charset val="186"/>
    </font>
    <font>
      <sz val="11"/>
      <name val="Calibri"/>
      <family val="2"/>
      <charset val="186"/>
    </font>
    <font>
      <b/>
      <sz val="16"/>
      <name val="Arial"/>
      <family val="2"/>
      <charset val="186"/>
    </font>
    <font>
      <strike/>
      <sz val="10"/>
      <name val="Arial"/>
      <family val="2"/>
      <charset val="186"/>
    </font>
    <font>
      <sz val="12"/>
      <name val="Arial"/>
      <family val="2"/>
      <charset val="186"/>
    </font>
    <font>
      <b/>
      <sz val="12"/>
      <color indexed="8"/>
      <name val="Arial"/>
      <family val="2"/>
      <charset val="186"/>
    </font>
    <font>
      <b/>
      <sz val="12"/>
      <name val="Arial"/>
      <family val="2"/>
      <charset val="186"/>
    </font>
    <font>
      <i/>
      <sz val="12"/>
      <name val="Arial"/>
      <family val="2"/>
      <charset val="186"/>
    </font>
    <font>
      <i/>
      <sz val="12"/>
      <color indexed="8"/>
      <name val="Arial"/>
      <family val="2"/>
      <charset val="186"/>
    </font>
    <font>
      <i/>
      <sz val="11"/>
      <color indexed="8"/>
      <name val="Arial"/>
      <family val="2"/>
      <charset val="186"/>
    </font>
    <font>
      <b/>
      <sz val="14"/>
      <name val="Arial"/>
      <family val="2"/>
      <charset val="186"/>
    </font>
    <font>
      <sz val="14"/>
      <name val="Arial"/>
      <family val="2"/>
      <charset val="186"/>
    </font>
    <font>
      <b/>
      <sz val="11"/>
      <color indexed="62"/>
      <name val="Arial"/>
      <family val="2"/>
      <charset val="186"/>
    </font>
    <font>
      <sz val="11"/>
      <color indexed="8"/>
      <name val="Arial"/>
      <family val="2"/>
      <charset val="186"/>
    </font>
    <font>
      <b/>
      <sz val="12"/>
      <name val="Times New Roman"/>
      <family val="1"/>
      <charset val="186"/>
    </font>
    <font>
      <sz val="10"/>
      <name val="Arial"/>
      <family val="2"/>
      <charset val="186"/>
    </font>
  </fonts>
  <fills count="16">
    <fill>
      <patternFill patternType="none"/>
    </fill>
    <fill>
      <patternFill patternType="gray125"/>
    </fill>
    <fill>
      <patternFill patternType="solid">
        <fgColor indexed="22"/>
        <bgColor indexed="55"/>
      </patternFill>
    </fill>
    <fill>
      <patternFill patternType="solid">
        <fgColor indexed="55"/>
        <bgColor indexed="22"/>
      </patternFill>
    </fill>
    <fill>
      <patternFill patternType="solid">
        <fgColor indexed="47"/>
        <bgColor indexed="26"/>
      </patternFill>
    </fill>
    <fill>
      <patternFill patternType="solid">
        <fgColor indexed="34"/>
        <bgColor indexed="13"/>
      </patternFill>
    </fill>
    <fill>
      <patternFill patternType="solid">
        <fgColor indexed="9"/>
        <bgColor indexed="27"/>
      </patternFill>
    </fill>
    <fill>
      <patternFill patternType="solid">
        <fgColor indexed="40"/>
        <bgColor indexed="57"/>
      </patternFill>
    </fill>
    <fill>
      <patternFill patternType="solid">
        <fgColor indexed="49"/>
        <bgColor indexed="11"/>
      </patternFill>
    </fill>
    <fill>
      <patternFill patternType="solid">
        <fgColor indexed="10"/>
        <bgColor indexed="60"/>
      </patternFill>
    </fill>
    <fill>
      <patternFill patternType="solid">
        <fgColor indexed="26"/>
        <bgColor indexed="43"/>
      </patternFill>
    </fill>
    <fill>
      <patternFill patternType="solid">
        <fgColor indexed="52"/>
        <bgColor indexed="51"/>
      </patternFill>
    </fill>
    <fill>
      <patternFill patternType="solid">
        <fgColor indexed="13"/>
        <bgColor indexed="34"/>
      </patternFill>
    </fill>
    <fill>
      <patternFill patternType="solid">
        <fgColor indexed="11"/>
        <bgColor indexed="49"/>
      </patternFill>
    </fill>
    <fill>
      <patternFill patternType="solid">
        <fgColor indexed="43"/>
        <bgColor indexed="26"/>
      </patternFill>
    </fill>
    <fill>
      <patternFill patternType="solid">
        <fgColor theme="0"/>
        <bgColor indexed="43"/>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style="thin">
        <color indexed="8"/>
      </left>
      <right/>
      <top/>
      <bottom style="thin">
        <color indexed="8"/>
      </bottom>
      <diagonal/>
    </border>
  </borders>
  <cellStyleXfs count="2">
    <xf numFmtId="0" fontId="0" fillId="0" borderId="0"/>
    <xf numFmtId="9" fontId="22" fillId="0" borderId="0" applyFill="0" applyBorder="0" applyAlignment="0" applyProtection="0"/>
  </cellStyleXfs>
  <cellXfs count="205">
    <xf numFmtId="0" fontId="0" fillId="0" borderId="0" xfId="0"/>
    <xf numFmtId="0" fontId="1" fillId="2" borderId="0" xfId="0" applyFont="1" applyFill="1"/>
    <xf numFmtId="0" fontId="2" fillId="3" borderId="0" xfId="0" applyFont="1" applyFill="1" applyAlignment="1">
      <alignment horizontal="center"/>
    </xf>
    <xf numFmtId="0" fontId="1" fillId="4" borderId="0" xfId="0" applyFont="1" applyFill="1"/>
    <xf numFmtId="0" fontId="1" fillId="3" borderId="0" xfId="0" applyFont="1" applyFill="1"/>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Protection="1">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0" fillId="0" borderId="0" xfId="0" applyAlignment="1" applyProtection="1">
      <alignment wrapText="1"/>
      <protection locked="0"/>
    </xf>
    <xf numFmtId="0" fontId="1" fillId="0" borderId="6" xfId="0" applyFont="1" applyBorder="1"/>
    <xf numFmtId="9" fontId="1" fillId="0" borderId="6" xfId="1" applyFont="1" applyBorder="1" applyAlignment="1">
      <alignment horizontal="center"/>
    </xf>
    <xf numFmtId="0" fontId="5" fillId="0" borderId="0" xfId="0" applyFont="1" applyAlignment="1" applyProtection="1">
      <alignment horizontal="right" vertical="center" wrapText="1"/>
      <protection locked="0"/>
    </xf>
    <xf numFmtId="0" fontId="0" fillId="6" borderId="0" xfId="0" applyFill="1" applyAlignment="1" applyProtection="1">
      <alignment vertical="top" wrapText="1"/>
      <protection locked="0"/>
    </xf>
    <xf numFmtId="0" fontId="0" fillId="6" borderId="0" xfId="0" applyFill="1" applyAlignment="1" applyProtection="1">
      <alignment vertical="center" wrapText="1"/>
      <protection locked="0"/>
    </xf>
    <xf numFmtId="0" fontId="6" fillId="0" borderId="0" xfId="0" applyFont="1" applyAlignment="1" applyProtection="1">
      <alignment horizontal="center" vertical="center" wrapText="1"/>
      <protection locked="0"/>
    </xf>
    <xf numFmtId="0" fontId="0" fillId="0" borderId="0" xfId="0" applyAlignment="1">
      <alignment wrapText="1"/>
    </xf>
    <xf numFmtId="0" fontId="8" fillId="0" borderId="0" xfId="0" applyFont="1" applyAlignment="1">
      <alignment wrapText="1"/>
    </xf>
    <xf numFmtId="0" fontId="1" fillId="2"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top" wrapText="1"/>
    </xf>
    <xf numFmtId="0" fontId="1" fillId="0" borderId="1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xf>
    <xf numFmtId="164" fontId="0" fillId="0" borderId="0" xfId="0" applyNumberFormat="1" applyProtection="1">
      <protection locked="0"/>
    </xf>
    <xf numFmtId="0" fontId="9" fillId="5" borderId="0" xfId="0" applyFont="1" applyFill="1" applyProtection="1">
      <protection locked="0"/>
    </xf>
    <xf numFmtId="0" fontId="3" fillId="0" borderId="4" xfId="0" applyFont="1" applyBorder="1" applyAlignment="1" applyProtection="1">
      <alignment horizontal="right" vertical="center" wrapText="1"/>
      <protection locked="0"/>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pplyProtection="1">
      <alignment horizontal="right" vertical="center" wrapText="1"/>
      <protection locked="0"/>
    </xf>
    <xf numFmtId="0" fontId="1" fillId="0" borderId="17" xfId="0" applyFont="1" applyBorder="1" applyAlignment="1">
      <alignment horizontal="right" wrapText="1"/>
    </xf>
    <xf numFmtId="0" fontId="1" fillId="0" borderId="17"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9" xfId="0" applyFont="1" applyBorder="1" applyAlignment="1">
      <alignment horizontal="center"/>
    </xf>
    <xf numFmtId="0" fontId="1" fillId="0" borderId="22" xfId="0" applyFont="1" applyBorder="1" applyAlignment="1">
      <alignment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24" xfId="0" applyBorder="1" applyAlignment="1">
      <alignment wrapText="1"/>
    </xf>
    <xf numFmtId="0" fontId="1" fillId="2"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horizontal="left" vertical="center" wrapText="1"/>
    </xf>
    <xf numFmtId="165" fontId="1" fillId="2" borderId="1" xfId="0" applyNumberFormat="1" applyFont="1" applyFill="1" applyBorder="1" applyAlignment="1">
      <alignment horizontal="center" vertical="center" wrapText="1"/>
    </xf>
    <xf numFmtId="165" fontId="1" fillId="3" borderId="12" xfId="0" applyNumberFormat="1" applyFont="1" applyFill="1" applyBorder="1" applyAlignment="1">
      <alignment horizontal="center" vertical="center" wrapText="1"/>
    </xf>
    <xf numFmtId="0" fontId="1" fillId="0" borderId="11" xfId="0" applyFont="1" applyBorder="1" applyAlignment="1">
      <alignment vertical="center" wrapText="1"/>
    </xf>
    <xf numFmtId="0" fontId="0" fillId="0" borderId="0" xfId="0" applyAlignment="1">
      <alignment horizontal="center" vertical="center" wrapText="1"/>
    </xf>
    <xf numFmtId="1" fontId="1" fillId="2" borderId="1" xfId="0" applyNumberFormat="1"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1" fontId="1" fillId="3" borderId="12" xfId="0" applyNumberFormat="1" applyFont="1" applyFill="1" applyBorder="1" applyAlignment="1">
      <alignment horizontal="center" vertical="center"/>
    </xf>
    <xf numFmtId="2" fontId="1" fillId="0" borderId="0" xfId="0" applyNumberFormat="1" applyFont="1" applyAlignment="1">
      <alignment horizontal="center" vertical="center" wrapText="1"/>
    </xf>
    <xf numFmtId="0" fontId="0" fillId="0" borderId="0" xfId="0" applyAlignment="1">
      <alignment horizontal="left" wrapText="1"/>
    </xf>
    <xf numFmtId="9" fontId="3" fillId="0" borderId="0" xfId="1" applyFont="1"/>
    <xf numFmtId="1" fontId="1" fillId="2" borderId="27" xfId="0" applyNumberFormat="1" applyFont="1" applyFill="1" applyBorder="1" applyAlignment="1">
      <alignment horizontal="center" vertical="center" wrapText="1"/>
    </xf>
    <xf numFmtId="1" fontId="1" fillId="3" borderId="28" xfId="0" applyNumberFormat="1" applyFont="1" applyFill="1" applyBorder="1" applyAlignment="1">
      <alignment horizontal="center" vertical="center"/>
    </xf>
    <xf numFmtId="0" fontId="1" fillId="0" borderId="0" xfId="0" applyFont="1"/>
    <xf numFmtId="9" fontId="3" fillId="0" borderId="0" xfId="1" applyFont="1" applyAlignment="1">
      <alignment horizont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165" fontId="0" fillId="0" borderId="0" xfId="0" applyNumberFormat="1"/>
    <xf numFmtId="0" fontId="6" fillId="0" borderId="0" xfId="0" applyFont="1" applyAlignment="1">
      <alignment horizontal="center" vertical="center" wrapText="1"/>
    </xf>
    <xf numFmtId="0" fontId="6" fillId="0" borderId="0" xfId="0" applyFont="1" applyAlignment="1">
      <alignment vertical="center" wrapText="1"/>
    </xf>
    <xf numFmtId="2" fontId="6" fillId="0" borderId="0" xfId="0" applyNumberFormat="1" applyFont="1" applyAlignment="1">
      <alignment vertical="center" wrapText="1"/>
    </xf>
    <xf numFmtId="2" fontId="0" fillId="0" borderId="0" xfId="0" applyNumberFormat="1"/>
    <xf numFmtId="0" fontId="1" fillId="0" borderId="1" xfId="0" applyFont="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0" xfId="0" applyAlignment="1" applyProtection="1">
      <alignment horizontal="left" wrapText="1"/>
      <protection locked="0"/>
    </xf>
    <xf numFmtId="0" fontId="4" fillId="7"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0" fillId="6" borderId="1" xfId="0" applyFill="1" applyBorder="1" applyAlignment="1">
      <alignment horizontal="center" vertical="center" wrapText="1"/>
    </xf>
    <xf numFmtId="0" fontId="0" fillId="0" borderId="29" xfId="0" applyBorder="1" applyAlignment="1">
      <alignment horizontal="center" vertical="center"/>
    </xf>
    <xf numFmtId="0" fontId="1" fillId="4" borderId="1" xfId="0" applyFont="1" applyFill="1" applyBorder="1" applyAlignment="1" applyProtection="1">
      <alignment horizontal="center" vertical="center"/>
      <protection locked="0"/>
    </xf>
    <xf numFmtId="0" fontId="11" fillId="0" borderId="1" xfId="0" applyFont="1" applyBorder="1" applyProtection="1">
      <protection locked="0"/>
    </xf>
    <xf numFmtId="0" fontId="13" fillId="0" borderId="0" xfId="0" applyFont="1" applyProtection="1">
      <protection locked="0"/>
    </xf>
    <xf numFmtId="0" fontId="13" fillId="0" borderId="1" xfId="0" applyFont="1" applyBorder="1" applyAlignment="1" applyProtection="1">
      <alignment horizontal="center" vertical="center" wrapText="1"/>
      <protection locked="0"/>
    </xf>
    <xf numFmtId="0" fontId="13" fillId="0" borderId="3" xfId="0" applyFont="1" applyBorder="1" applyAlignment="1" applyProtection="1">
      <alignment horizontal="center" vertical="top" wrapText="1"/>
      <protection locked="0"/>
    </xf>
    <xf numFmtId="0" fontId="13" fillId="7" borderId="1"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3" fillId="7" borderId="1" xfId="0" applyFont="1" applyFill="1" applyBorder="1" applyAlignment="1" applyProtection="1">
      <alignment horizontal="center" vertical="center" wrapText="1"/>
      <protection locked="0"/>
    </xf>
    <xf numFmtId="0" fontId="14" fillId="7" borderId="1" xfId="0" applyFont="1" applyFill="1" applyBorder="1" applyAlignment="1" applyProtection="1">
      <alignment vertical="center" wrapText="1"/>
      <protection locked="0"/>
    </xf>
    <xf numFmtId="0" fontId="11" fillId="0" borderId="0" xfId="0" applyFont="1"/>
    <xf numFmtId="0" fontId="0" fillId="0" borderId="0" xfId="0" applyAlignment="1" applyProtection="1">
      <alignment vertical="top"/>
      <protection locked="0"/>
    </xf>
    <xf numFmtId="0" fontId="13" fillId="12" borderId="1" xfId="0" applyFont="1" applyFill="1" applyBorder="1" applyAlignment="1" applyProtection="1">
      <alignment horizontal="center" vertical="center"/>
      <protection locked="0"/>
    </xf>
    <xf numFmtId="0" fontId="11" fillId="12" borderId="1" xfId="0" applyFont="1" applyFill="1" applyBorder="1" applyAlignment="1" applyProtection="1">
      <alignment vertical="center" wrapText="1"/>
      <protection locked="0"/>
    </xf>
    <xf numFmtId="0" fontId="11" fillId="12" borderId="3" xfId="0" applyFont="1" applyFill="1" applyBorder="1" applyAlignment="1" applyProtection="1">
      <alignment vertical="top" wrapText="1"/>
      <protection locked="0"/>
    </xf>
    <xf numFmtId="0" fontId="13" fillId="12" borderId="1" xfId="0" applyFont="1" applyFill="1" applyBorder="1" applyAlignment="1" applyProtection="1">
      <alignment horizontal="center" vertical="center" wrapText="1"/>
      <protection locked="0"/>
    </xf>
    <xf numFmtId="0" fontId="13" fillId="13" borderId="1" xfId="0" applyFont="1" applyFill="1" applyBorder="1" applyAlignment="1" applyProtection="1">
      <alignment horizontal="center" vertical="center"/>
      <protection locked="0"/>
    </xf>
    <xf numFmtId="0" fontId="11" fillId="13" borderId="1" xfId="0" applyFont="1" applyFill="1" applyBorder="1" applyAlignment="1" applyProtection="1">
      <alignment vertical="center" wrapText="1"/>
      <protection locked="0"/>
    </xf>
    <xf numFmtId="0" fontId="11" fillId="13" borderId="3" xfId="0" applyFont="1" applyFill="1" applyBorder="1" applyAlignment="1" applyProtection="1">
      <alignment vertical="top" wrapText="1"/>
      <protection locked="0"/>
    </xf>
    <xf numFmtId="0" fontId="13" fillId="13" borderId="1" xfId="0" applyFont="1" applyFill="1" applyBorder="1" applyAlignment="1" applyProtection="1">
      <alignment horizontal="center" vertical="center" wrapText="1"/>
      <protection locked="0"/>
    </xf>
    <xf numFmtId="0" fontId="6" fillId="0" borderId="0" xfId="0" applyFont="1" applyAlignment="1" applyProtection="1">
      <alignment vertical="top"/>
      <protection locked="0"/>
    </xf>
    <xf numFmtId="0" fontId="13" fillId="9" borderId="1" xfId="0" applyFont="1" applyFill="1" applyBorder="1" applyAlignment="1" applyProtection="1">
      <alignment horizontal="center" vertical="center"/>
      <protection locked="0"/>
    </xf>
    <xf numFmtId="0" fontId="11" fillId="9" borderId="1" xfId="0" applyFont="1" applyFill="1" applyBorder="1" applyAlignment="1" applyProtection="1">
      <alignment wrapText="1"/>
      <protection locked="0"/>
    </xf>
    <xf numFmtId="0" fontId="11" fillId="9" borderId="1" xfId="0" applyFont="1" applyFill="1" applyBorder="1" applyAlignment="1" applyProtection="1">
      <alignment vertical="top"/>
      <protection locked="0"/>
    </xf>
    <xf numFmtId="0" fontId="13" fillId="9" borderId="1" xfId="0" applyFont="1" applyFill="1" applyBorder="1" applyAlignment="1" applyProtection="1">
      <alignment horizontal="center" vertical="center" wrapText="1"/>
      <protection locked="0"/>
    </xf>
    <xf numFmtId="0" fontId="11" fillId="0" borderId="3" xfId="0" applyFont="1" applyBorder="1" applyAlignment="1" applyProtection="1">
      <alignment vertical="top"/>
      <protection locked="0"/>
    </xf>
    <xf numFmtId="0" fontId="13" fillId="10" borderId="1" xfId="0" applyFont="1" applyFill="1" applyBorder="1" applyAlignment="1" applyProtection="1">
      <alignment vertical="center" wrapText="1"/>
      <protection locked="0"/>
    </xf>
    <xf numFmtId="0" fontId="13" fillId="10" borderId="1" xfId="0" applyFont="1" applyFill="1" applyBorder="1" applyAlignment="1" applyProtection="1">
      <alignment horizontal="center" vertical="center"/>
      <protection locked="0"/>
    </xf>
    <xf numFmtId="0" fontId="13" fillId="10" borderId="1" xfId="0" applyFont="1" applyFill="1" applyBorder="1" applyAlignment="1" applyProtection="1">
      <alignment wrapText="1"/>
      <protection locked="0"/>
    </xf>
    <xf numFmtId="0" fontId="11" fillId="10" borderId="1" xfId="0" applyFont="1" applyFill="1" applyBorder="1" applyAlignment="1" applyProtection="1">
      <alignment vertical="center" wrapText="1"/>
      <protection locked="0"/>
    </xf>
    <xf numFmtId="0" fontId="11" fillId="2" borderId="1" xfId="0" applyFont="1" applyFill="1" applyBorder="1" applyAlignment="1" applyProtection="1">
      <alignment horizontal="center" vertical="center" wrapText="1"/>
      <protection locked="0"/>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1" xfId="0" applyFont="1" applyBorder="1" applyAlignment="1" applyProtection="1">
      <alignment vertical="top"/>
      <protection locked="0"/>
    </xf>
    <xf numFmtId="0" fontId="11" fillId="0" borderId="0" xfId="0" applyFont="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13" fillId="0" borderId="1" xfId="0" applyFont="1" applyBorder="1" applyAlignment="1" applyProtection="1">
      <alignment vertical="top"/>
      <protection locked="0"/>
    </xf>
    <xf numFmtId="0" fontId="13" fillId="6" borderId="1" xfId="0" applyFont="1" applyFill="1" applyBorder="1" applyAlignment="1">
      <alignment horizontal="center" vertical="center"/>
    </xf>
    <xf numFmtId="0" fontId="11" fillId="6" borderId="30" xfId="0" applyFont="1" applyFill="1" applyBorder="1" applyProtection="1">
      <protection locked="0"/>
    </xf>
    <xf numFmtId="0" fontId="11" fillId="6" borderId="0" xfId="0" applyFont="1" applyFill="1" applyProtection="1">
      <protection locked="0"/>
    </xf>
    <xf numFmtId="0" fontId="11" fillId="0" borderId="0" xfId="0" applyFont="1" applyProtection="1">
      <protection locked="0"/>
    </xf>
    <xf numFmtId="0" fontId="11" fillId="0" borderId="0" xfId="0" applyFont="1" applyAlignment="1" applyProtection="1">
      <alignment wrapText="1"/>
      <protection locked="0"/>
    </xf>
    <xf numFmtId="0" fontId="13" fillId="6" borderId="1" xfId="0" applyFont="1" applyFill="1" applyBorder="1" applyAlignment="1">
      <alignment horizontal="center" vertical="center" wrapText="1"/>
    </xf>
    <xf numFmtId="0" fontId="11" fillId="6" borderId="1" xfId="0" applyFont="1" applyFill="1" applyBorder="1" applyAlignment="1" applyProtection="1">
      <alignment horizontal="center" wrapText="1"/>
      <protection locked="0"/>
    </xf>
    <xf numFmtId="0" fontId="6" fillId="0" borderId="0" xfId="0" applyFont="1" applyAlignment="1" applyProtection="1">
      <alignment horizontal="justify" vertical="center"/>
      <protection locked="0"/>
    </xf>
    <xf numFmtId="0" fontId="0" fillId="0" borderId="0" xfId="0" applyAlignment="1" applyProtection="1">
      <alignment vertical="center"/>
      <protection locked="0"/>
    </xf>
    <xf numFmtId="0" fontId="3" fillId="0" borderId="1" xfId="0" applyFont="1" applyBorder="1" applyAlignment="1" applyProtection="1">
      <alignment vertical="center"/>
      <protection locked="0"/>
    </xf>
    <xf numFmtId="0" fontId="17" fillId="0" borderId="1" xfId="0" applyFont="1" applyBorder="1" applyAlignment="1" applyProtection="1">
      <alignment horizontal="center" vertical="center" wrapText="1"/>
      <protection locked="0"/>
    </xf>
    <xf numFmtId="0" fontId="1" fillId="0" borderId="0" xfId="0" applyFont="1" applyProtection="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top" wrapText="1"/>
      <protection locked="0"/>
    </xf>
    <xf numFmtId="0" fontId="4" fillId="7" borderId="1"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0" fillId="6" borderId="3" xfId="0" applyFill="1" applyBorder="1" applyAlignment="1" applyProtection="1">
      <alignment vertical="top" wrapText="1"/>
      <protection locked="0"/>
    </xf>
    <xf numFmtId="0" fontId="0" fillId="0" borderId="0" xfId="0" applyAlignment="1" applyProtection="1">
      <alignment horizontal="center"/>
      <protection locked="0"/>
    </xf>
    <xf numFmtId="0" fontId="19" fillId="12" borderId="1" xfId="0" applyFont="1" applyFill="1" applyBorder="1" applyAlignment="1" applyProtection="1">
      <alignment horizontal="center" vertical="center"/>
      <protection locked="0"/>
    </xf>
    <xf numFmtId="0" fontId="19" fillId="12" borderId="2" xfId="0" applyFont="1" applyFill="1" applyBorder="1" applyAlignment="1" applyProtection="1">
      <alignment horizontal="center" vertical="center"/>
      <protection locked="0"/>
    </xf>
    <xf numFmtId="0" fontId="0" fillId="0" borderId="3" xfId="0" applyBorder="1" applyAlignment="1" applyProtection="1">
      <alignment vertical="top"/>
      <protection locked="0"/>
    </xf>
    <xf numFmtId="0" fontId="4" fillId="8" borderId="1" xfId="0"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6" fillId="0" borderId="0" xfId="0" applyFont="1" applyProtection="1">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1" fillId="10" borderId="1" xfId="0" applyFont="1" applyFill="1" applyBorder="1" applyAlignment="1" applyProtection="1">
      <alignment horizontal="center" vertical="center"/>
      <protection locked="0"/>
    </xf>
    <xf numFmtId="0" fontId="4" fillId="10" borderId="2" xfId="0" applyFont="1" applyFill="1" applyBorder="1" applyAlignment="1" applyProtection="1">
      <alignment horizontal="center" vertical="center" wrapText="1"/>
      <protection locked="0"/>
    </xf>
    <xf numFmtId="0" fontId="3" fillId="14" borderId="0" xfId="0" applyFont="1" applyFill="1" applyAlignment="1">
      <alignment wrapText="1"/>
    </xf>
    <xf numFmtId="0" fontId="0" fillId="6" borderId="3" xfId="0" applyFill="1" applyBorder="1" applyAlignment="1" applyProtection="1">
      <alignment horizontal="center" vertical="top" wrapText="1"/>
      <protection locked="0"/>
    </xf>
    <xf numFmtId="0" fontId="0" fillId="14" borderId="0" xfId="0" applyFill="1"/>
    <xf numFmtId="0" fontId="0" fillId="0" borderId="3" xfId="0" applyBorder="1" applyAlignment="1" applyProtection="1">
      <alignment horizontal="center" vertical="top"/>
      <protection locked="0"/>
    </xf>
    <xf numFmtId="0" fontId="3" fillId="6" borderId="0" xfId="0" applyFont="1" applyFill="1" applyProtection="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11" fillId="13" borderId="3" xfId="0" applyFont="1" applyFill="1" applyBorder="1" applyAlignment="1" applyProtection="1">
      <alignment horizontal="center" vertical="top" wrapText="1"/>
      <protection locked="0"/>
    </xf>
    <xf numFmtId="0" fontId="3" fillId="15" borderId="2" xfId="0" applyFont="1" applyFill="1" applyBorder="1" applyAlignment="1" applyProtection="1">
      <alignment horizontal="center" vertical="center" wrapText="1"/>
      <protection locked="0"/>
    </xf>
    <xf numFmtId="0" fontId="3" fillId="15" borderId="3" xfId="0" applyFont="1" applyFill="1" applyBorder="1" applyAlignment="1" applyProtection="1">
      <alignment horizontal="center" vertical="center" wrapText="1"/>
      <protection locked="0"/>
    </xf>
    <xf numFmtId="0" fontId="0" fillId="0" borderId="1" xfId="0" applyBorder="1"/>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center" wrapText="1"/>
      <protection locked="0"/>
    </xf>
    <xf numFmtId="0" fontId="0" fillId="5" borderId="9" xfId="0" applyFill="1" applyBorder="1" applyAlignment="1" applyProtection="1">
      <alignment horizontal="center" vertical="center" wrapText="1"/>
      <protection locked="0"/>
    </xf>
    <xf numFmtId="0" fontId="0" fillId="0" borderId="0" xfId="0" applyAlignment="1">
      <alignment horizontal="center" wrapText="1"/>
    </xf>
    <xf numFmtId="0" fontId="0" fillId="0" borderId="14" xfId="0" applyBorder="1" applyAlignment="1">
      <alignment horizontal="center" vertical="center" wrapText="1"/>
    </xf>
    <xf numFmtId="0" fontId="1" fillId="0" borderId="18" xfId="0" applyFont="1" applyBorder="1" applyAlignment="1">
      <alignment horizontal="center"/>
    </xf>
    <xf numFmtId="165" fontId="1" fillId="0" borderId="10" xfId="0" applyNumberFormat="1" applyFont="1" applyBorder="1" applyAlignment="1">
      <alignment horizontal="center" vertical="center"/>
    </xf>
    <xf numFmtId="165" fontId="1" fillId="0" borderId="14"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0" fontId="1" fillId="0" borderId="1" xfId="0" applyFont="1" applyBorder="1" applyAlignment="1" applyProtection="1">
      <alignment horizontal="left" vertical="center"/>
      <protection locked="0"/>
    </xf>
    <xf numFmtId="0" fontId="13" fillId="6" borderId="1" xfId="0" applyFont="1" applyFill="1" applyBorder="1" applyAlignment="1" applyProtection="1">
      <alignment horizontal="right" vertical="top" wrapText="1"/>
      <protection locked="0"/>
    </xf>
    <xf numFmtId="0" fontId="13" fillId="6" borderId="1" xfId="0" applyFont="1" applyFill="1" applyBorder="1" applyAlignment="1" applyProtection="1">
      <alignment horizontal="right" wrapText="1"/>
      <protection locked="0"/>
    </xf>
    <xf numFmtId="0" fontId="11" fillId="11" borderId="1" xfId="0" applyFont="1" applyFill="1" applyBorder="1" applyAlignment="1" applyProtection="1">
      <alignment horizontal="left" vertical="top" wrapText="1"/>
      <protection locked="0"/>
    </xf>
    <xf numFmtId="0" fontId="13" fillId="11" borderId="2" xfId="0" applyFont="1" applyFill="1" applyBorder="1" applyAlignment="1" applyProtection="1">
      <alignment horizontal="center" vertical="center"/>
      <protection locked="0"/>
    </xf>
    <xf numFmtId="0" fontId="11" fillId="0" borderId="0" xfId="0" applyFont="1" applyAlignment="1" applyProtection="1">
      <alignment horizontal="center" vertical="top" wrapText="1"/>
      <protection locked="0"/>
    </xf>
    <xf numFmtId="0" fontId="13" fillId="11" borderId="1" xfId="0" applyFont="1" applyFill="1" applyBorder="1" applyAlignment="1" applyProtection="1">
      <alignment horizontal="center" vertical="center"/>
      <protection locked="0"/>
    </xf>
    <xf numFmtId="0" fontId="13" fillId="11"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0" fillId="0" borderId="0" xfId="0" applyAlignment="1" applyProtection="1">
      <alignment horizontal="center" vertical="top"/>
      <protection locked="0"/>
    </xf>
    <xf numFmtId="0" fontId="13" fillId="10"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top" wrapText="1"/>
      <protection locked="0"/>
    </xf>
    <xf numFmtId="0" fontId="14" fillId="10"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right" vertical="center" wrapText="1"/>
      <protection locked="0"/>
    </xf>
    <xf numFmtId="0" fontId="13" fillId="0" borderId="1" xfId="0" applyFont="1" applyBorder="1" applyAlignment="1">
      <alignment horizontal="center" vertical="center"/>
    </xf>
    <xf numFmtId="0" fontId="21"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11" borderId="2"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4" fillId="10" borderId="1" xfId="0" applyFont="1" applyFill="1" applyBorder="1" applyAlignment="1" applyProtection="1">
      <alignment horizontal="center" vertical="center" wrapText="1"/>
      <protection locked="0"/>
    </xf>
    <xf numFmtId="0" fontId="0" fillId="14" borderId="6" xfId="0" applyFill="1" applyBorder="1" applyAlignment="1">
      <alignment wrapText="1"/>
    </xf>
    <xf numFmtId="0" fontId="17" fillId="11" borderId="1" xfId="0"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3" fillId="11" borderId="31" xfId="0"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CC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58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4EE257"/>
      <rgbColor rgb="0099CC00"/>
      <rgbColor rgb="00FEB80A"/>
      <rgbColor rgb="00FEA746"/>
      <rgbColor rgb="00FF6600"/>
      <rgbColor rgb="00666699"/>
      <rgbColor rgb="00A2BD90"/>
      <rgbColor rgb="00003366"/>
      <rgbColor rgb="003891A7"/>
      <rgbColor rgb="00003300"/>
      <rgbColor rgb="00333300"/>
      <rgbColor rgb="00993300"/>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248"/>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4657262649302476"/>
          <c:y val="0.18218632485644373"/>
          <c:w val="0.47580692001531788"/>
          <c:h val="0.61943350451190871"/>
        </c:manualLayout>
      </c:layout>
      <c:bar3DChart>
        <c:barDir val="bar"/>
        <c:grouping val="clustered"/>
        <c:varyColors val="0"/>
        <c:ser>
          <c:idx val="0"/>
          <c:order val="0"/>
          <c:spPr>
            <a:solidFill>
              <a:srgbClr val="3891A7"/>
            </a:solidFill>
            <a:ln w="25400">
              <a:noFill/>
            </a:ln>
          </c:spPr>
          <c:invertIfNegative val="0"/>
          <c:cat>
            <c:strRef>
              <c:f>Sheet1!$F$1:$F$8</c:f>
              <c:strCache>
                <c:ptCount val="8"/>
                <c:pt idx="0">
                  <c:v>Putuplasts putas</c:v>
                </c:pt>
                <c:pt idx="1">
                  <c:v>Auduma virves un šņores</c:v>
                </c:pt>
                <c:pt idx="2">
                  <c:v>Stikla un keramikas gabali</c:v>
                </c:pt>
                <c:pt idx="3">
                  <c:v>Metāla pudeļu vāki/korķi</c:v>
                </c:pt>
                <c:pt idx="4">
                  <c:v>Alumīnija skārdenes</c:v>
                </c:pt>
                <c:pt idx="5">
                  <c:v>Papīra iepakojums</c:v>
                </c:pt>
                <c:pt idx="6">
                  <c:v>Gumijas loksnes un kameras</c:v>
                </c:pt>
                <c:pt idx="7">
                  <c:v>Azbesta šīferis un būvmateriāli </c:v>
                </c:pt>
              </c:strCache>
            </c:strRef>
          </c:cat>
          <c:val>
            <c:numRef>
              <c:f>Sheet1!$G$1:$G$8</c:f>
              <c:numCache>
                <c:formatCode>General</c:formatCode>
                <c:ptCount val="8"/>
                <c:pt idx="0">
                  <c:v>178</c:v>
                </c:pt>
                <c:pt idx="1">
                  <c:v>70</c:v>
                </c:pt>
                <c:pt idx="2">
                  <c:v>264</c:v>
                </c:pt>
                <c:pt idx="3">
                  <c:v>113</c:v>
                </c:pt>
                <c:pt idx="4">
                  <c:v>65</c:v>
                </c:pt>
                <c:pt idx="5">
                  <c:v>462</c:v>
                </c:pt>
                <c:pt idx="6">
                  <c:v>115</c:v>
                </c:pt>
                <c:pt idx="7">
                  <c:v>96</c:v>
                </c:pt>
              </c:numCache>
            </c:numRef>
          </c:val>
          <c:extLst>
            <c:ext xmlns:c16="http://schemas.microsoft.com/office/drawing/2014/chart" uri="{C3380CC4-5D6E-409C-BE32-E72D297353CC}">
              <c16:uniqueId val="{00000000-E377-4C93-B685-4DA062E489F0}"/>
            </c:ext>
          </c:extLst>
        </c:ser>
        <c:dLbls>
          <c:showLegendKey val="0"/>
          <c:showVal val="0"/>
          <c:showCatName val="0"/>
          <c:showSerName val="0"/>
          <c:showPercent val="0"/>
          <c:showBubbleSize val="0"/>
        </c:dLbls>
        <c:gapWidth val="150"/>
        <c:shape val="box"/>
        <c:axId val="658368168"/>
        <c:axId val="1"/>
        <c:axId val="0"/>
      </c:bar3DChart>
      <c:catAx>
        <c:axId val="658368168"/>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1"/>
        <c:crossesAt val="0"/>
        <c:auto val="1"/>
        <c:lblAlgn val="ctr"/>
        <c:lblOffset val="100"/>
        <c:tickLblSkip val="3"/>
        <c:tickMarkSkip val="1"/>
        <c:noMultiLvlLbl val="0"/>
      </c:catAx>
      <c:valAx>
        <c:axId val="1"/>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658368168"/>
        <c:crossesAt val="1"/>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0"/>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0864244044542172"/>
          <c:y val="0.20161320093935212"/>
          <c:w val="0.44598832644363429"/>
          <c:h val="0.3548392336532597"/>
        </c:manualLayout>
      </c:layout>
      <c:bar3DChart>
        <c:barDir val="col"/>
        <c:grouping val="clustered"/>
        <c:varyColors val="0"/>
        <c:ser>
          <c:idx val="0"/>
          <c:order val="0"/>
          <c:spPr>
            <a:solidFill>
              <a:srgbClr val="3891A7"/>
            </a:solidFill>
            <a:ln w="25400">
              <a:noFill/>
            </a:ln>
          </c:spPr>
          <c:invertIfNegative val="0"/>
          <c:cat>
            <c:strRef>
              <c:f>Sheet1!$A$1:$A$6</c:f>
              <c:strCache>
                <c:ptCount val="6"/>
                <c:pt idx="0">
                  <c:v>Papes bāka</c:v>
                </c:pt>
                <c:pt idx="1">
                  <c:v>Jūrmalciems</c:v>
                </c:pt>
                <c:pt idx="2">
                  <c:v>Bernāti</c:v>
                </c:pt>
                <c:pt idx="3">
                  <c:v>Liepāja Karosta</c:v>
                </c:pt>
                <c:pt idx="4">
                  <c:v>Ziemupe</c:v>
                </c:pt>
                <c:pt idx="5">
                  <c:v>Pāvilosta</c:v>
                </c:pt>
              </c:strCache>
            </c:strRef>
          </c:cat>
          <c:val>
            <c:numRef>
              <c:f>Sheet1!$B$1:$B$6</c:f>
              <c:numCache>
                <c:formatCode>General</c:formatCode>
                <c:ptCount val="6"/>
                <c:pt idx="0">
                  <c:v>168</c:v>
                </c:pt>
                <c:pt idx="1">
                  <c:v>130</c:v>
                </c:pt>
                <c:pt idx="2">
                  <c:v>113</c:v>
                </c:pt>
                <c:pt idx="3">
                  <c:v>284</c:v>
                </c:pt>
                <c:pt idx="4">
                  <c:v>145</c:v>
                </c:pt>
                <c:pt idx="5">
                  <c:v>547</c:v>
                </c:pt>
              </c:numCache>
            </c:numRef>
          </c:val>
          <c:extLst>
            <c:ext xmlns:c16="http://schemas.microsoft.com/office/drawing/2014/chart" uri="{C3380CC4-5D6E-409C-BE32-E72D297353CC}">
              <c16:uniqueId val="{00000000-5A3D-4937-B12F-8F15FA9DD8F8}"/>
            </c:ext>
          </c:extLst>
        </c:ser>
        <c:dLbls>
          <c:showLegendKey val="0"/>
          <c:showVal val="0"/>
          <c:showCatName val="0"/>
          <c:showSerName val="0"/>
          <c:showPercent val="0"/>
          <c:showBubbleSize val="0"/>
        </c:dLbls>
        <c:gapWidth val="150"/>
        <c:shape val="box"/>
        <c:axId val="410504184"/>
        <c:axId val="1"/>
        <c:axId val="0"/>
      </c:bar3DChart>
      <c:catAx>
        <c:axId val="410504184"/>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t-EE"/>
          </a:p>
        </c:txPr>
        <c:crossAx val="1"/>
        <c:crossesAt val="0"/>
        <c:auto val="1"/>
        <c:lblAlgn val="ctr"/>
        <c:lblOffset val="100"/>
        <c:tickLblSkip val="2"/>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410504184"/>
        <c:crossesAt val="1"/>
        <c:crossBetween val="between"/>
      </c:valAx>
      <c:spPr>
        <a:noFill/>
        <a:ln w="25400">
          <a:noFill/>
        </a:ln>
      </c:spPr>
    </c:plotArea>
    <c:legend>
      <c:legendPos val="r"/>
      <c:layout>
        <c:manualLayout>
          <c:xMode val="edge"/>
          <c:yMode val="edge"/>
          <c:x val="0.7623468279001917"/>
          <c:y val="0.86290450002042718"/>
          <c:w val="0.16512370563830062"/>
          <c:h val="0.11693565654482423"/>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t-E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4"/>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4937717839596943"/>
          <c:y val="0.28497643644100762"/>
          <c:w val="0.33333434877574641"/>
          <c:h val="0.27461365693406187"/>
        </c:manualLayout>
      </c:layout>
      <c:bar3DChart>
        <c:barDir val="col"/>
        <c:grouping val="clustered"/>
        <c:varyColors val="0"/>
        <c:ser>
          <c:idx val="0"/>
          <c:order val="0"/>
          <c:spPr>
            <a:solidFill>
              <a:srgbClr val="3891A7"/>
            </a:solidFill>
            <a:ln w="25400">
              <a:noFill/>
            </a:ln>
          </c:spPr>
          <c:invertIfNegative val="0"/>
          <c:cat>
            <c:strRef>
              <c:f>Sheet1!$A$8:$A$15</c:f>
              <c:strCache>
                <c:ptCount val="8"/>
                <c:pt idx="0">
                  <c:v>Jūrkalne</c:v>
                </c:pt>
                <c:pt idx="1">
                  <c:v>Užava</c:v>
                </c:pt>
                <c:pt idx="2">
                  <c:v>Ventspils</c:v>
                </c:pt>
                <c:pt idx="3">
                  <c:v>Staldzene</c:v>
                </c:pt>
                <c:pt idx="4">
                  <c:v>Liepene</c:v>
                </c:pt>
                <c:pt idx="5">
                  <c:v>Ovīši</c:v>
                </c:pt>
                <c:pt idx="6">
                  <c:v>Irbes ieteka</c:v>
                </c:pt>
                <c:pt idx="7">
                  <c:v>Mazirbe</c:v>
                </c:pt>
              </c:strCache>
            </c:strRef>
          </c:cat>
          <c:val>
            <c:numRef>
              <c:f>Sheet1!$B$8:$B$15</c:f>
              <c:numCache>
                <c:formatCode>General</c:formatCode>
                <c:ptCount val="8"/>
                <c:pt idx="0">
                  <c:v>109</c:v>
                </c:pt>
                <c:pt idx="1">
                  <c:v>141</c:v>
                </c:pt>
                <c:pt idx="2">
                  <c:v>163</c:v>
                </c:pt>
                <c:pt idx="3">
                  <c:v>189</c:v>
                </c:pt>
                <c:pt idx="4">
                  <c:v>224</c:v>
                </c:pt>
                <c:pt idx="5">
                  <c:v>76</c:v>
                </c:pt>
                <c:pt idx="6">
                  <c:v>39</c:v>
                </c:pt>
                <c:pt idx="7">
                  <c:v>50</c:v>
                </c:pt>
              </c:numCache>
            </c:numRef>
          </c:val>
          <c:extLst>
            <c:ext xmlns:c16="http://schemas.microsoft.com/office/drawing/2014/chart" uri="{C3380CC4-5D6E-409C-BE32-E72D297353CC}">
              <c16:uniqueId val="{00000000-1AFD-4C69-80FA-743A69BD82EF}"/>
            </c:ext>
          </c:extLst>
        </c:ser>
        <c:dLbls>
          <c:showLegendKey val="0"/>
          <c:showVal val="0"/>
          <c:showCatName val="0"/>
          <c:showSerName val="0"/>
          <c:showPercent val="0"/>
          <c:showBubbleSize val="0"/>
        </c:dLbls>
        <c:gapWidth val="150"/>
        <c:shape val="box"/>
        <c:axId val="665827520"/>
        <c:axId val="1"/>
        <c:axId val="0"/>
      </c:bar3DChart>
      <c:catAx>
        <c:axId val="66582752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t-EE"/>
          </a:p>
        </c:txPr>
        <c:crossAx val="1"/>
        <c:crossesAt val="0"/>
        <c:auto val="1"/>
        <c:lblAlgn val="ctr"/>
        <c:lblOffset val="100"/>
        <c:tickLblSkip val="3"/>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665827520"/>
        <c:crossesAt val="1"/>
        <c:crossBetween val="between"/>
      </c:valAx>
      <c:spPr>
        <a:noFill/>
        <a:ln w="25400">
          <a:noFill/>
        </a:ln>
      </c:spPr>
    </c:plotArea>
    <c:legend>
      <c:legendPos val="r"/>
      <c:layout>
        <c:manualLayout>
          <c:xMode val="edge"/>
          <c:yMode val="edge"/>
          <c:x val="0.7433177724036697"/>
          <c:y val="0.82384097080218555"/>
          <c:w val="0.19073141881820782"/>
          <c:h val="0.150260302850713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t-E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3"/>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6528133755893555"/>
          <c:y val="0.30052060570142619"/>
          <c:w val="0.33815648576000468"/>
          <c:h val="0.27979504668753474"/>
        </c:manualLayout>
      </c:layout>
      <c:bar3DChart>
        <c:barDir val="col"/>
        <c:grouping val="clustered"/>
        <c:varyColors val="0"/>
        <c:ser>
          <c:idx val="0"/>
          <c:order val="0"/>
          <c:spPr>
            <a:solidFill>
              <a:srgbClr val="3891A7"/>
            </a:solidFill>
            <a:ln w="25400">
              <a:noFill/>
            </a:ln>
          </c:spPr>
          <c:invertIfNegative val="0"/>
          <c:cat>
            <c:strRef>
              <c:f>Sheet1!$A$17:$A$25</c:f>
              <c:strCache>
                <c:ptCount val="9"/>
                <c:pt idx="0">
                  <c:v>Kolka</c:v>
                </c:pt>
                <c:pt idx="1">
                  <c:v>Pūrciems</c:v>
                </c:pt>
                <c:pt idx="2">
                  <c:v>Roja</c:v>
                </c:pt>
                <c:pt idx="3">
                  <c:v>Kaltene</c:v>
                </c:pt>
                <c:pt idx="4">
                  <c:v>Mērsrags</c:v>
                </c:pt>
                <c:pt idx="5">
                  <c:v>Abragciems</c:v>
                </c:pt>
                <c:pt idx="6">
                  <c:v>Engure</c:v>
                </c:pt>
                <c:pt idx="7">
                  <c:v>Apšuciems</c:v>
                </c:pt>
                <c:pt idx="8">
                  <c:v>Lapmežciems</c:v>
                </c:pt>
              </c:strCache>
            </c:strRef>
          </c:cat>
          <c:val>
            <c:numRef>
              <c:f>Sheet1!$B$17:$B$25</c:f>
              <c:numCache>
                <c:formatCode>General</c:formatCode>
                <c:ptCount val="9"/>
                <c:pt idx="0">
                  <c:v>121</c:v>
                </c:pt>
                <c:pt idx="1">
                  <c:v>54</c:v>
                </c:pt>
                <c:pt idx="2">
                  <c:v>264</c:v>
                </c:pt>
                <c:pt idx="3">
                  <c:v>65</c:v>
                </c:pt>
                <c:pt idx="4">
                  <c:v>145</c:v>
                </c:pt>
                <c:pt idx="5">
                  <c:v>61</c:v>
                </c:pt>
                <c:pt idx="6">
                  <c:v>570</c:v>
                </c:pt>
                <c:pt idx="7">
                  <c:v>87</c:v>
                </c:pt>
                <c:pt idx="8">
                  <c:v>230</c:v>
                </c:pt>
              </c:numCache>
            </c:numRef>
          </c:val>
          <c:extLst>
            <c:ext xmlns:c16="http://schemas.microsoft.com/office/drawing/2014/chart" uri="{C3380CC4-5D6E-409C-BE32-E72D297353CC}">
              <c16:uniqueId val="{00000000-85C3-467E-A47F-1889769E296B}"/>
            </c:ext>
          </c:extLst>
        </c:ser>
        <c:dLbls>
          <c:showLegendKey val="0"/>
          <c:showVal val="0"/>
          <c:showCatName val="0"/>
          <c:showSerName val="0"/>
          <c:showPercent val="0"/>
          <c:showBubbleSize val="0"/>
        </c:dLbls>
        <c:gapWidth val="150"/>
        <c:shape val="box"/>
        <c:axId val="663930632"/>
        <c:axId val="1"/>
        <c:axId val="0"/>
      </c:bar3DChart>
      <c:catAx>
        <c:axId val="66393063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t-EE"/>
          </a:p>
        </c:txPr>
        <c:crossAx val="1"/>
        <c:crossesAt val="0"/>
        <c:auto val="1"/>
        <c:lblAlgn val="ctr"/>
        <c:lblOffset val="100"/>
        <c:tickLblSkip val="4"/>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663930632"/>
        <c:crossesAt val="1"/>
        <c:crossBetween val="between"/>
      </c:valAx>
      <c:spPr>
        <a:noFill/>
        <a:ln w="25400">
          <a:noFill/>
        </a:ln>
      </c:spPr>
    </c:plotArea>
    <c:legend>
      <c:legendPos val="r"/>
      <c:layout>
        <c:manualLayout>
          <c:xMode val="edge"/>
          <c:yMode val="edge"/>
          <c:x val="0.73237099857113319"/>
          <c:y val="0.82384097080218555"/>
          <c:w val="0.19349060949904012"/>
          <c:h val="0.150260302850713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t-E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5"/>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0395710146862137"/>
          <c:y val="0.18390925018404208"/>
          <c:w val="0.48381337452697715"/>
          <c:h val="0.36781850036808417"/>
        </c:manualLayout>
      </c:layout>
      <c:bar3DChart>
        <c:barDir val="col"/>
        <c:grouping val="clustered"/>
        <c:varyColors val="0"/>
        <c:ser>
          <c:idx val="0"/>
          <c:order val="0"/>
          <c:spPr>
            <a:solidFill>
              <a:srgbClr val="3891A7"/>
            </a:solidFill>
            <a:ln w="25400">
              <a:noFill/>
            </a:ln>
          </c:spPr>
          <c:invertIfNegative val="0"/>
          <c:cat>
            <c:strRef>
              <c:f>Sheet1!$A$27:$A$30</c:f>
              <c:strCache>
                <c:ptCount val="4"/>
                <c:pt idx="0">
                  <c:v>Jaunķemeri</c:v>
                </c:pt>
                <c:pt idx="1">
                  <c:v>Lielupes ieteka</c:v>
                </c:pt>
                <c:pt idx="2">
                  <c:v>Vakarbuļļi</c:v>
                </c:pt>
                <c:pt idx="3">
                  <c:v>Daugavgrīva</c:v>
                </c:pt>
              </c:strCache>
            </c:strRef>
          </c:cat>
          <c:val>
            <c:numRef>
              <c:f>Sheet1!$B$27:$B$30</c:f>
              <c:numCache>
                <c:formatCode>General</c:formatCode>
                <c:ptCount val="4"/>
                <c:pt idx="0">
                  <c:v>217</c:v>
                </c:pt>
                <c:pt idx="1">
                  <c:v>118</c:v>
                </c:pt>
                <c:pt idx="2">
                  <c:v>112</c:v>
                </c:pt>
                <c:pt idx="3">
                  <c:v>136</c:v>
                </c:pt>
              </c:numCache>
            </c:numRef>
          </c:val>
          <c:extLst>
            <c:ext xmlns:c16="http://schemas.microsoft.com/office/drawing/2014/chart" uri="{C3380CC4-5D6E-409C-BE32-E72D297353CC}">
              <c16:uniqueId val="{00000000-92B4-415F-8D3F-4F0E42FEECB2}"/>
            </c:ext>
          </c:extLst>
        </c:ser>
        <c:dLbls>
          <c:showLegendKey val="0"/>
          <c:showVal val="0"/>
          <c:showCatName val="0"/>
          <c:showSerName val="0"/>
          <c:showPercent val="0"/>
          <c:showBubbleSize val="0"/>
        </c:dLbls>
        <c:gapWidth val="150"/>
        <c:shape val="box"/>
        <c:axId val="663932272"/>
        <c:axId val="1"/>
        <c:axId val="0"/>
      </c:bar3DChart>
      <c:catAx>
        <c:axId val="66393227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t-EE"/>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t-EE"/>
          </a:p>
        </c:txPr>
        <c:crossAx val="663932272"/>
        <c:crossesAt val="1"/>
        <c:crossBetween val="between"/>
      </c:valAx>
      <c:spPr>
        <a:noFill/>
        <a:ln w="25400">
          <a:noFill/>
        </a:ln>
      </c:spPr>
    </c:plotArea>
    <c:legend>
      <c:legendPos val="r"/>
      <c:layout>
        <c:manualLayout>
          <c:xMode val="edge"/>
          <c:yMode val="edge"/>
          <c:x val="0.73741071953925885"/>
          <c:y val="0.78927719870651392"/>
          <c:w val="0.19244621217244073"/>
          <c:h val="0.11111183865285874"/>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t-E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de-DE"/>
              <a:t>Koolis tekkinud prügi graafik </a:t>
            </a:r>
          </a:p>
        </c:rich>
      </c:tx>
      <c:layout>
        <c:manualLayout>
          <c:xMode val="edge"/>
          <c:yMode val="edge"/>
          <c:x val="0.3184021252660868"/>
          <c:y val="7.1428658332079509E-2"/>
        </c:manualLayout>
      </c:layout>
      <c:overlay val="0"/>
      <c:spPr>
        <a:noFill/>
        <a:ln w="25400">
          <a:noFill/>
        </a:ln>
      </c:spPr>
    </c:title>
    <c:autoTitleDeleted val="0"/>
    <c:plotArea>
      <c:layout>
        <c:manualLayout>
          <c:layoutTarget val="inner"/>
          <c:xMode val="edge"/>
          <c:yMode val="edge"/>
          <c:x val="0.31477016186000983"/>
          <c:y val="0.2109637118180023"/>
          <c:w val="0.46489131597786065"/>
          <c:h val="0.70930318855344077"/>
        </c:manualLayout>
      </c:layout>
      <c:barChart>
        <c:barDir val="bar"/>
        <c:grouping val="clustered"/>
        <c:varyColors val="0"/>
        <c:ser>
          <c:idx val="0"/>
          <c:order val="0"/>
          <c:tx>
            <c:strRef>
              <c:f>graafik!$B$7</c:f>
              <c:strCache>
                <c:ptCount val="1"/>
                <c:pt idx="0">
                  <c:v>Kaal (kg/ nädalas)</c:v>
                </c:pt>
              </c:strCache>
            </c:strRef>
          </c:tx>
          <c:spPr>
            <a:solidFill>
              <a:srgbClr val="3891A7"/>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graafik!$A$9:$A$17</c:f>
              <c:strCache>
                <c:ptCount val="9"/>
                <c:pt idx="0">
                  <c:v>Paber</c:v>
                </c:pt>
                <c:pt idx="1">
                  <c:v>Plastik</c:v>
                </c:pt>
                <c:pt idx="2">
                  <c:v>Klaas</c:v>
                </c:pt>
                <c:pt idx="3">
                  <c:v>Pandipakend</c:v>
                </c:pt>
                <c:pt idx="4">
                  <c:v>Joogikartong</c:v>
                </c:pt>
                <c:pt idx="5">
                  <c:v>Metall</c:v>
                </c:pt>
                <c:pt idx="6">
                  <c:v>Biolagunevad jäätmed</c:v>
                </c:pt>
                <c:pt idx="7">
                  <c:v>Ohtlikud jäätmed</c:v>
                </c:pt>
                <c:pt idx="8">
                  <c:v>Sorteerimata</c:v>
                </c:pt>
              </c:strCache>
            </c:strRef>
          </c:cat>
          <c:val>
            <c:numRef>
              <c:f>graafik!$B$9:$B$17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46D-4D87-B30A-E993BC083537}"/>
            </c:ext>
          </c:extLst>
        </c:ser>
        <c:ser>
          <c:idx val="1"/>
          <c:order val="1"/>
          <c:tx>
            <c:strRef>
              <c:f>graafik!$C$7</c:f>
              <c:strCache>
                <c:ptCount val="1"/>
                <c:pt idx="0">
                  <c:v>Maht ( l/nädalas)</c:v>
                </c:pt>
              </c:strCache>
            </c:strRef>
          </c:tx>
          <c:spPr>
            <a:solidFill>
              <a:srgbClr val="FEB80A"/>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graafik!$A$9:$A$17</c:f>
              <c:strCache>
                <c:ptCount val="9"/>
                <c:pt idx="0">
                  <c:v>Paber</c:v>
                </c:pt>
                <c:pt idx="1">
                  <c:v>Plastik</c:v>
                </c:pt>
                <c:pt idx="2">
                  <c:v>Klaas</c:v>
                </c:pt>
                <c:pt idx="3">
                  <c:v>Pandipakend</c:v>
                </c:pt>
                <c:pt idx="4">
                  <c:v>Joogikartong</c:v>
                </c:pt>
                <c:pt idx="5">
                  <c:v>Metall</c:v>
                </c:pt>
                <c:pt idx="6">
                  <c:v>Biolagunevad jäätmed</c:v>
                </c:pt>
                <c:pt idx="7">
                  <c:v>Ohtlikud jäätmed</c:v>
                </c:pt>
                <c:pt idx="8">
                  <c:v>Sorteerimata</c:v>
                </c:pt>
              </c:strCache>
            </c:strRef>
          </c:cat>
          <c:val>
            <c:numRef>
              <c:f>graafik!$C$9:$C$17</c:f>
              <c:numCache>
                <c:formatCode>General</c:formatCode>
                <c:ptCount val="9"/>
                <c:pt idx="0">
                  <c:v>0</c:v>
                </c:pt>
                <c:pt idx="1">
                  <c:v>0</c:v>
                </c:pt>
                <c:pt idx="2">
                  <c:v>0</c:v>
                </c:pt>
                <c:pt idx="3">
                  <c:v>0</c:v>
                </c:pt>
                <c:pt idx="4">
                  <c:v>0</c:v>
                </c:pt>
                <c:pt idx="5">
                  <c:v>0</c:v>
                </c:pt>
                <c:pt idx="6">
                  <c:v>0</c:v>
                </c:pt>
                <c:pt idx="8">
                  <c:v>0</c:v>
                </c:pt>
              </c:numCache>
            </c:numRef>
          </c:val>
          <c:extLst>
            <c:ext xmlns:c16="http://schemas.microsoft.com/office/drawing/2014/chart" uri="{C3380CC4-5D6E-409C-BE32-E72D297353CC}">
              <c16:uniqueId val="{00000001-046D-4D87-B30A-E993BC083537}"/>
            </c:ext>
          </c:extLst>
        </c:ser>
        <c:dLbls>
          <c:showLegendKey val="0"/>
          <c:showVal val="0"/>
          <c:showCatName val="0"/>
          <c:showSerName val="0"/>
          <c:showPercent val="0"/>
          <c:showBubbleSize val="0"/>
        </c:dLbls>
        <c:gapWidth val="182"/>
        <c:axId val="658367840"/>
        <c:axId val="1"/>
      </c:barChart>
      <c:catAx>
        <c:axId val="658367840"/>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t-EE"/>
          </a:p>
        </c:txPr>
        <c:crossAx val="1"/>
        <c:crossesAt val="0"/>
        <c:auto val="1"/>
        <c:lblAlgn val="ctr"/>
        <c:lblOffset val="100"/>
        <c:tickLblSkip val="1"/>
        <c:tickMarkSkip val="1"/>
        <c:noMultiLvlLbl val="0"/>
      </c:catAx>
      <c:valAx>
        <c:axId val="1"/>
        <c:scaling>
          <c:orientation val="minMax"/>
        </c:scaling>
        <c:delete val="0"/>
        <c:axPos val="b"/>
        <c:majorGridlines>
          <c:spPr>
            <a:ln w="3175">
              <a:solidFill>
                <a:srgbClr val="C0C0C0"/>
              </a:solidFill>
              <a:prstDash val="solid"/>
            </a:ln>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t-EE"/>
          </a:p>
        </c:txPr>
        <c:crossAx val="658367840"/>
        <c:crossesAt val="1"/>
        <c:crossBetween val="between"/>
      </c:valAx>
      <c:spPr>
        <a:noFill/>
        <a:ln w="25400">
          <a:noFill/>
        </a:ln>
      </c:spPr>
    </c:plotArea>
    <c:legend>
      <c:legendPos val="r"/>
      <c:layout>
        <c:manualLayout>
          <c:xMode val="edge"/>
          <c:yMode val="edge"/>
          <c:x val="0.82929831105425666"/>
          <c:y val="0.52657871375044663"/>
          <c:w val="0.1598063898673896"/>
          <c:h val="7.8073184688552025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et-EE"/>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68580</xdr:colOff>
      <xdr:row>11</xdr:row>
      <xdr:rowOff>53340</xdr:rowOff>
    </xdr:from>
    <xdr:to>
      <xdr:col>7</xdr:col>
      <xdr:colOff>495300</xdr:colOff>
      <xdr:row>22</xdr:row>
      <xdr:rowOff>91440</xdr:rowOff>
    </xdr:to>
    <xdr:graphicFrame macro="">
      <xdr:nvGraphicFramePr>
        <xdr:cNvPr id="1025" name="Chart 1">
          <a:extLst>
            <a:ext uri="{FF2B5EF4-FFF2-40B4-BE49-F238E27FC236}">
              <a16:creationId xmlns:a16="http://schemas.microsoft.com/office/drawing/2014/main" id="{A3826832-206F-4093-BDC8-A53AAA40D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182880</xdr:colOff>
      <xdr:row>1</xdr:row>
      <xdr:rowOff>144780</xdr:rowOff>
    </xdr:from>
    <xdr:to>
      <xdr:col>21</xdr:col>
      <xdr:colOff>91440</xdr:colOff>
      <xdr:row>13</xdr:row>
      <xdr:rowOff>22860</xdr:rowOff>
    </xdr:to>
    <xdr:graphicFrame macro="">
      <xdr:nvGraphicFramePr>
        <xdr:cNvPr id="1026" name="Chart 2">
          <a:extLst>
            <a:ext uri="{FF2B5EF4-FFF2-40B4-BE49-F238E27FC236}">
              <a16:creationId xmlns:a16="http://schemas.microsoft.com/office/drawing/2014/main" id="{DE481D88-EF56-449A-A30A-2A7E71E53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274320</xdr:colOff>
      <xdr:row>14</xdr:row>
      <xdr:rowOff>144780</xdr:rowOff>
    </xdr:from>
    <xdr:to>
      <xdr:col>20</xdr:col>
      <xdr:colOff>358140</xdr:colOff>
      <xdr:row>23</xdr:row>
      <xdr:rowOff>106680</xdr:rowOff>
    </xdr:to>
    <xdr:graphicFrame macro="">
      <xdr:nvGraphicFramePr>
        <xdr:cNvPr id="1027" name="Chart 3">
          <a:extLst>
            <a:ext uri="{FF2B5EF4-FFF2-40B4-BE49-F238E27FC236}">
              <a16:creationId xmlns:a16="http://schemas.microsoft.com/office/drawing/2014/main" id="{D50FDC5A-E831-4123-A9E3-7FDA8EFB9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822960</xdr:colOff>
      <xdr:row>1</xdr:row>
      <xdr:rowOff>114300</xdr:rowOff>
    </xdr:from>
    <xdr:to>
      <xdr:col>15</xdr:col>
      <xdr:colOff>7620</xdr:colOff>
      <xdr:row>10</xdr:row>
      <xdr:rowOff>76200</xdr:rowOff>
    </xdr:to>
    <xdr:graphicFrame macro="">
      <xdr:nvGraphicFramePr>
        <xdr:cNvPr id="1028" name="Chart 4">
          <a:extLst>
            <a:ext uri="{FF2B5EF4-FFF2-40B4-BE49-F238E27FC236}">
              <a16:creationId xmlns:a16="http://schemas.microsoft.com/office/drawing/2014/main" id="{1A01EDE8-3CDA-406A-8EF0-B2A189217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685800</xdr:colOff>
      <xdr:row>10</xdr:row>
      <xdr:rowOff>129540</xdr:rowOff>
    </xdr:from>
    <xdr:to>
      <xdr:col>14</xdr:col>
      <xdr:colOff>731520</xdr:colOff>
      <xdr:row>22</xdr:row>
      <xdr:rowOff>106680</xdr:rowOff>
    </xdr:to>
    <xdr:graphicFrame macro="">
      <xdr:nvGraphicFramePr>
        <xdr:cNvPr id="1029" name="Chart 5">
          <a:extLst>
            <a:ext uri="{FF2B5EF4-FFF2-40B4-BE49-F238E27FC236}">
              <a16:creationId xmlns:a16="http://schemas.microsoft.com/office/drawing/2014/main" id="{06F09657-F21B-419F-94E7-E8138E535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251460</xdr:colOff>
      <xdr:row>1</xdr:row>
      <xdr:rowOff>99060</xdr:rowOff>
    </xdr:from>
    <xdr:to>
      <xdr:col>15</xdr:col>
      <xdr:colOff>525780</xdr:colOff>
      <xdr:row>19</xdr:row>
      <xdr:rowOff>7620</xdr:rowOff>
    </xdr:to>
    <xdr:graphicFrame macro="">
      <xdr:nvGraphicFramePr>
        <xdr:cNvPr id="4097" name="Chart 1">
          <a:extLst>
            <a:ext uri="{FF2B5EF4-FFF2-40B4-BE49-F238E27FC236}">
              <a16:creationId xmlns:a16="http://schemas.microsoft.com/office/drawing/2014/main" id="{FE1E263F-499C-473D-B4BC-918F1BFCC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workbookViewId="0">
      <selection activeCell="J27" sqref="J27"/>
    </sheetView>
  </sheetViews>
  <sheetFormatPr defaultColWidth="12.28515625" defaultRowHeight="12.75" x14ac:dyDescent="0.2"/>
  <sheetData>
    <row r="1" spans="1:7" x14ac:dyDescent="0.2">
      <c r="A1" s="1" t="s">
        <v>0</v>
      </c>
      <c r="B1">
        <v>168</v>
      </c>
      <c r="F1" t="s">
        <v>1</v>
      </c>
      <c r="G1" s="2">
        <v>178</v>
      </c>
    </row>
    <row r="2" spans="1:7" x14ac:dyDescent="0.2">
      <c r="A2" s="1" t="s">
        <v>2</v>
      </c>
      <c r="B2">
        <v>130</v>
      </c>
      <c r="F2" t="s">
        <v>3</v>
      </c>
      <c r="G2">
        <v>70</v>
      </c>
    </row>
    <row r="3" spans="1:7" x14ac:dyDescent="0.2">
      <c r="A3" s="1" t="s">
        <v>4</v>
      </c>
      <c r="B3">
        <v>113</v>
      </c>
      <c r="F3" t="s">
        <v>5</v>
      </c>
      <c r="G3">
        <v>264</v>
      </c>
    </row>
    <row r="4" spans="1:7" x14ac:dyDescent="0.2">
      <c r="A4" s="1" t="s">
        <v>6</v>
      </c>
      <c r="B4">
        <v>284</v>
      </c>
      <c r="F4" t="s">
        <v>7</v>
      </c>
      <c r="G4">
        <v>113</v>
      </c>
    </row>
    <row r="5" spans="1:7" x14ac:dyDescent="0.2">
      <c r="A5" s="1" t="s">
        <v>8</v>
      </c>
      <c r="B5">
        <v>145</v>
      </c>
      <c r="F5" t="s">
        <v>9</v>
      </c>
      <c r="G5">
        <v>65</v>
      </c>
    </row>
    <row r="6" spans="1:7" x14ac:dyDescent="0.2">
      <c r="A6" s="1" t="s">
        <v>10</v>
      </c>
      <c r="B6">
        <v>547</v>
      </c>
      <c r="F6" t="s">
        <v>11</v>
      </c>
      <c r="G6">
        <v>462</v>
      </c>
    </row>
    <row r="7" spans="1:7" x14ac:dyDescent="0.2">
      <c r="F7" t="s">
        <v>12</v>
      </c>
      <c r="G7">
        <v>115</v>
      </c>
    </row>
    <row r="8" spans="1:7" x14ac:dyDescent="0.2">
      <c r="A8" s="3" t="s">
        <v>13</v>
      </c>
      <c r="B8">
        <v>109</v>
      </c>
      <c r="F8" t="s">
        <v>14</v>
      </c>
      <c r="G8">
        <v>96</v>
      </c>
    </row>
    <row r="9" spans="1:7" x14ac:dyDescent="0.2">
      <c r="A9" s="3" t="s">
        <v>15</v>
      </c>
      <c r="B9">
        <v>141</v>
      </c>
    </row>
    <row r="10" spans="1:7" x14ac:dyDescent="0.2">
      <c r="A10" s="3" t="s">
        <v>16</v>
      </c>
      <c r="B10">
        <v>163</v>
      </c>
    </row>
    <row r="11" spans="1:7" x14ac:dyDescent="0.2">
      <c r="A11" s="3" t="s">
        <v>17</v>
      </c>
      <c r="B11">
        <v>189</v>
      </c>
    </row>
    <row r="12" spans="1:7" x14ac:dyDescent="0.2">
      <c r="A12" s="3" t="s">
        <v>18</v>
      </c>
      <c r="B12">
        <v>224</v>
      </c>
    </row>
    <row r="13" spans="1:7" x14ac:dyDescent="0.2">
      <c r="A13" s="3" t="s">
        <v>19</v>
      </c>
      <c r="B13">
        <v>76</v>
      </c>
    </row>
    <row r="14" spans="1:7" x14ac:dyDescent="0.2">
      <c r="A14" s="3" t="s">
        <v>20</v>
      </c>
      <c r="B14">
        <v>39</v>
      </c>
    </row>
    <row r="15" spans="1:7" x14ac:dyDescent="0.2">
      <c r="A15" s="3" t="s">
        <v>21</v>
      </c>
      <c r="B15">
        <v>50</v>
      </c>
    </row>
    <row r="17" spans="1:2" x14ac:dyDescent="0.2">
      <c r="A17" s="3" t="s">
        <v>22</v>
      </c>
      <c r="B17">
        <v>121</v>
      </c>
    </row>
    <row r="18" spans="1:2" x14ac:dyDescent="0.2">
      <c r="A18" s="3" t="s">
        <v>23</v>
      </c>
      <c r="B18">
        <v>54</v>
      </c>
    </row>
    <row r="19" spans="1:2" x14ac:dyDescent="0.2">
      <c r="A19" s="3" t="s">
        <v>24</v>
      </c>
      <c r="B19">
        <v>264</v>
      </c>
    </row>
    <row r="20" spans="1:2" x14ac:dyDescent="0.2">
      <c r="A20" s="3" t="s">
        <v>25</v>
      </c>
      <c r="B20">
        <v>65</v>
      </c>
    </row>
    <row r="21" spans="1:2" x14ac:dyDescent="0.2">
      <c r="A21" s="3" t="s">
        <v>26</v>
      </c>
      <c r="B21">
        <v>145</v>
      </c>
    </row>
    <row r="22" spans="1:2" x14ac:dyDescent="0.2">
      <c r="A22" s="3" t="s">
        <v>27</v>
      </c>
      <c r="B22">
        <v>61</v>
      </c>
    </row>
    <row r="23" spans="1:2" x14ac:dyDescent="0.2">
      <c r="A23" s="3" t="s">
        <v>28</v>
      </c>
      <c r="B23">
        <v>570</v>
      </c>
    </row>
    <row r="24" spans="1:2" x14ac:dyDescent="0.2">
      <c r="A24" s="3" t="s">
        <v>29</v>
      </c>
      <c r="B24">
        <v>87</v>
      </c>
    </row>
    <row r="25" spans="1:2" x14ac:dyDescent="0.2">
      <c r="A25" s="3" t="s">
        <v>30</v>
      </c>
      <c r="B25">
        <v>230</v>
      </c>
    </row>
    <row r="27" spans="1:2" x14ac:dyDescent="0.2">
      <c r="A27" s="4" t="s">
        <v>31</v>
      </c>
      <c r="B27">
        <v>217</v>
      </c>
    </row>
    <row r="28" spans="1:2" x14ac:dyDescent="0.2">
      <c r="A28" s="4" t="s">
        <v>32</v>
      </c>
      <c r="B28">
        <v>118</v>
      </c>
    </row>
    <row r="29" spans="1:2" x14ac:dyDescent="0.2">
      <c r="A29" s="4" t="s">
        <v>33</v>
      </c>
      <c r="B29">
        <v>112</v>
      </c>
    </row>
    <row r="30" spans="1:2" x14ac:dyDescent="0.2">
      <c r="A30" s="4" t="s">
        <v>34</v>
      </c>
      <c r="B30">
        <v>136</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topLeftCell="A10" zoomScale="70" zoomScaleNormal="70" zoomScaleSheetLayoutView="80" workbookViewId="0">
      <selection activeCell="A19" sqref="A19:B19"/>
    </sheetView>
  </sheetViews>
  <sheetFormatPr defaultColWidth="8.7109375" defaultRowHeight="12.75" x14ac:dyDescent="0.2"/>
  <cols>
    <col min="1" max="1" width="16.42578125" style="129" customWidth="1"/>
    <col min="2" max="2" width="42.42578125" style="15" customWidth="1"/>
    <col min="3" max="3" width="7.7109375" style="9" customWidth="1"/>
    <col min="4" max="4" width="8.7109375" style="9"/>
    <col min="5" max="5" width="45" style="9" customWidth="1"/>
    <col min="6" max="6" width="9.28515625" style="15" customWidth="1"/>
    <col min="7" max="7" width="10.28515625" style="15" customWidth="1"/>
    <col min="8" max="8" width="53.7109375" style="9" customWidth="1"/>
    <col min="9" max="16384" width="8.7109375" style="9"/>
  </cols>
  <sheetData>
    <row r="1" spans="1:13" ht="32.65" customHeight="1" x14ac:dyDescent="0.2">
      <c r="A1" s="130"/>
      <c r="B1" s="196" t="s">
        <v>138</v>
      </c>
      <c r="C1" s="196"/>
      <c r="D1" s="196"/>
      <c r="E1" s="196"/>
      <c r="F1" s="196"/>
      <c r="G1" s="196"/>
      <c r="H1" s="132"/>
    </row>
    <row r="2" spans="1:13" ht="74.650000000000006" customHeight="1" x14ac:dyDescent="0.2">
      <c r="A2" s="131" t="s">
        <v>103</v>
      </c>
      <c r="B2" s="131" t="s">
        <v>139</v>
      </c>
      <c r="C2" s="10" t="s">
        <v>153</v>
      </c>
      <c r="D2" s="133" t="s">
        <v>140</v>
      </c>
      <c r="E2" s="131" t="s">
        <v>141</v>
      </c>
      <c r="F2" s="10" t="s">
        <v>153</v>
      </c>
      <c r="G2" s="10" t="s">
        <v>105</v>
      </c>
      <c r="H2" s="134" t="s">
        <v>142</v>
      </c>
    </row>
    <row r="3" spans="1:13" ht="149.25" customHeight="1" x14ac:dyDescent="0.2">
      <c r="A3" s="135" t="s">
        <v>91</v>
      </c>
      <c r="B3" s="91" t="s">
        <v>108</v>
      </c>
      <c r="C3" s="135"/>
      <c r="D3" s="136"/>
      <c r="E3" s="93" t="s">
        <v>109</v>
      </c>
      <c r="F3" s="197" t="s">
        <v>143</v>
      </c>
      <c r="G3" s="197"/>
      <c r="H3" s="137"/>
      <c r="I3" s="198"/>
      <c r="J3" s="198"/>
      <c r="K3" s="198"/>
    </row>
    <row r="4" spans="1:13" ht="104.65" customHeight="1" x14ac:dyDescent="0.2">
      <c r="A4" s="139" t="s">
        <v>92</v>
      </c>
      <c r="B4" s="97" t="s">
        <v>110</v>
      </c>
      <c r="C4" s="139"/>
      <c r="D4" s="140"/>
      <c r="E4" s="98" t="s">
        <v>111</v>
      </c>
      <c r="F4" s="197"/>
      <c r="G4" s="197"/>
      <c r="H4" s="141"/>
    </row>
    <row r="5" spans="1:13" ht="71.650000000000006" customHeight="1" x14ac:dyDescent="0.25">
      <c r="A5" s="156" t="s">
        <v>93</v>
      </c>
      <c r="B5" s="102" t="s">
        <v>112</v>
      </c>
      <c r="C5" s="102"/>
      <c r="D5" s="102"/>
      <c r="E5" s="102" t="s">
        <v>113</v>
      </c>
      <c r="F5" s="197"/>
      <c r="G5" s="197"/>
      <c r="H5" s="141"/>
      <c r="I5" s="144"/>
    </row>
    <row r="6" spans="1:13" ht="71.650000000000006" customHeight="1" x14ac:dyDescent="0.25">
      <c r="A6" s="100" t="s">
        <v>94</v>
      </c>
      <c r="B6" s="101" t="s">
        <v>114</v>
      </c>
      <c r="C6" s="100"/>
      <c r="D6" s="100"/>
      <c r="E6" s="102" t="s">
        <v>115</v>
      </c>
      <c r="F6" s="197"/>
      <c r="G6" s="197"/>
      <c r="H6" s="141"/>
      <c r="I6" s="144"/>
    </row>
    <row r="7" spans="1:13" ht="71.650000000000006" customHeight="1" x14ac:dyDescent="0.25">
      <c r="A7" s="100" t="s">
        <v>116</v>
      </c>
      <c r="B7" s="101" t="s">
        <v>117</v>
      </c>
      <c r="C7" s="100"/>
      <c r="D7" s="100"/>
      <c r="E7" s="102" t="s">
        <v>118</v>
      </c>
      <c r="F7" s="197"/>
      <c r="G7" s="197"/>
      <c r="H7" s="141"/>
      <c r="I7" s="144"/>
    </row>
    <row r="8" spans="1:13" ht="83.1" customHeight="1" x14ac:dyDescent="0.2">
      <c r="A8" s="145" t="s">
        <v>96</v>
      </c>
      <c r="B8" s="106" t="s">
        <v>119</v>
      </c>
      <c r="C8" s="145"/>
      <c r="D8" s="146"/>
      <c r="E8" s="107" t="s">
        <v>120</v>
      </c>
      <c r="F8" s="197"/>
      <c r="G8" s="197"/>
      <c r="H8" s="141"/>
    </row>
    <row r="9" spans="1:13" ht="110.85" customHeight="1" x14ac:dyDescent="0.2">
      <c r="A9" s="199" t="s">
        <v>97</v>
      </c>
      <c r="B9" s="110" t="s">
        <v>121</v>
      </c>
      <c r="C9" s="147"/>
      <c r="D9" s="148"/>
      <c r="E9" s="149" t="s">
        <v>144</v>
      </c>
      <c r="F9" s="157"/>
      <c r="G9" s="158"/>
      <c r="H9" s="150"/>
    </row>
    <row r="10" spans="1:13" ht="55.9" customHeight="1" x14ac:dyDescent="0.2">
      <c r="A10" s="199"/>
      <c r="B10" s="113" t="s">
        <v>124</v>
      </c>
      <c r="C10" s="200" t="s">
        <v>145</v>
      </c>
      <c r="D10" s="200"/>
      <c r="E10" s="200"/>
      <c r="F10" s="151"/>
      <c r="G10" s="151"/>
      <c r="H10" s="152"/>
      <c r="I10" s="138"/>
      <c r="J10" s="138"/>
      <c r="K10" s="138"/>
      <c r="L10" s="138"/>
    </row>
    <row r="11" spans="1:13" ht="64.900000000000006" customHeight="1" x14ac:dyDescent="0.2">
      <c r="A11" s="201" t="s">
        <v>148</v>
      </c>
      <c r="B11" s="201"/>
      <c r="C11" s="202" t="s">
        <v>153</v>
      </c>
      <c r="D11" s="202"/>
      <c r="E11" s="114" t="s">
        <v>126</v>
      </c>
      <c r="F11" s="203" t="s">
        <v>146</v>
      </c>
      <c r="G11" s="203"/>
      <c r="H11" s="141"/>
    </row>
    <row r="12" spans="1:13" ht="30" customHeight="1" x14ac:dyDescent="0.2">
      <c r="A12" s="179" t="s">
        <v>127</v>
      </c>
      <c r="B12" s="179"/>
      <c r="C12" s="194"/>
      <c r="D12" s="194"/>
      <c r="E12" s="114" t="s">
        <v>128</v>
      </c>
      <c r="F12" s="203"/>
      <c r="G12" s="203"/>
      <c r="H12" s="141"/>
    </row>
    <row r="13" spans="1:13" ht="27.6" customHeight="1" x14ac:dyDescent="0.2">
      <c r="A13" s="179" t="s">
        <v>129</v>
      </c>
      <c r="B13" s="179"/>
      <c r="C13" s="194"/>
      <c r="D13" s="194"/>
      <c r="E13" s="114" t="s">
        <v>130</v>
      </c>
      <c r="F13" s="203"/>
      <c r="G13" s="203"/>
      <c r="H13" s="141"/>
    </row>
    <row r="14" spans="1:13" ht="15" customHeight="1" x14ac:dyDescent="0.2">
      <c r="A14" s="179" t="s">
        <v>131</v>
      </c>
      <c r="B14" s="179"/>
      <c r="C14" s="194"/>
      <c r="D14" s="194"/>
      <c r="E14" s="153"/>
      <c r="F14" s="154"/>
      <c r="G14" s="154"/>
    </row>
    <row r="15" spans="1:13" ht="26.65" customHeight="1" x14ac:dyDescent="0.2">
      <c r="A15" s="179" t="s">
        <v>132</v>
      </c>
      <c r="B15" s="179"/>
      <c r="C15" s="195"/>
      <c r="D15" s="195"/>
      <c r="E15" s="193"/>
      <c r="F15" s="193"/>
      <c r="G15" s="155"/>
      <c r="I15" s="21"/>
      <c r="J15" s="21"/>
      <c r="L15" s="21"/>
      <c r="M15" s="21"/>
    </row>
    <row r="16" spans="1:13" ht="48" customHeight="1" x14ac:dyDescent="0.2">
      <c r="A16" s="179" t="s">
        <v>133</v>
      </c>
      <c r="B16" s="179"/>
      <c r="C16" s="194"/>
      <c r="D16" s="194"/>
      <c r="E16" s="193"/>
      <c r="F16" s="193"/>
      <c r="G16" s="155"/>
      <c r="I16" s="21"/>
      <c r="J16" s="21"/>
      <c r="K16" s="21"/>
      <c r="L16" s="21"/>
      <c r="M16" s="21"/>
    </row>
    <row r="17" spans="1:11" ht="15.6" customHeight="1" x14ac:dyDescent="0.2">
      <c r="A17" s="179" t="s">
        <v>134</v>
      </c>
      <c r="B17" s="179"/>
      <c r="C17" s="194"/>
      <c r="D17" s="194"/>
      <c r="E17" s="193"/>
      <c r="F17" s="193"/>
      <c r="G17" s="155"/>
    </row>
    <row r="18" spans="1:11" ht="15.6" customHeight="1" x14ac:dyDescent="0.2">
      <c r="A18" s="179" t="s">
        <v>135</v>
      </c>
      <c r="B18" s="179"/>
      <c r="C18" s="194"/>
      <c r="D18" s="194"/>
      <c r="E18" s="193"/>
      <c r="F18" s="193"/>
      <c r="G18" s="155"/>
      <c r="H18" s="132"/>
    </row>
    <row r="19" spans="1:11" ht="28.9" customHeight="1" x14ac:dyDescent="0.2">
      <c r="A19" s="190" t="s">
        <v>157</v>
      </c>
      <c r="B19" s="190"/>
      <c r="C19" s="191">
        <f>SUM(C12:D18,C3:C9)</f>
        <v>0</v>
      </c>
      <c r="D19" s="191"/>
      <c r="E19" s="193"/>
      <c r="F19" s="193"/>
      <c r="G19" s="155"/>
      <c r="H19" s="193"/>
      <c r="I19" s="193"/>
      <c r="J19" s="193"/>
      <c r="K19" s="193"/>
    </row>
    <row r="20" spans="1:11" ht="35.65" customHeight="1" x14ac:dyDescent="0.2">
      <c r="A20" s="190" t="s">
        <v>147</v>
      </c>
      <c r="B20" s="190"/>
      <c r="C20" s="191">
        <f>SUM(D3:D9)</f>
        <v>0</v>
      </c>
      <c r="D20" s="191"/>
    </row>
    <row r="21" spans="1:11" ht="26.65" customHeight="1" x14ac:dyDescent="0.2">
      <c r="A21" s="190" t="s">
        <v>137</v>
      </c>
      <c r="B21" s="190"/>
      <c r="C21" s="192"/>
      <c r="D21" s="192"/>
      <c r="H21" s="15"/>
    </row>
    <row r="23" spans="1:11" ht="15.75" x14ac:dyDescent="0.25">
      <c r="B23" s="144"/>
    </row>
    <row r="24" spans="1:11" ht="15.75" x14ac:dyDescent="0.2">
      <c r="B24" s="128"/>
    </row>
  </sheetData>
  <sheetProtection selectLockedCells="1" selectUnlockedCells="1"/>
  <mergeCells count="30">
    <mergeCell ref="A11:B11"/>
    <mergeCell ref="C11:D11"/>
    <mergeCell ref="F11:G13"/>
    <mergeCell ref="A12:B12"/>
    <mergeCell ref="C12:D12"/>
    <mergeCell ref="A13:B13"/>
    <mergeCell ref="C13:D13"/>
    <mergeCell ref="B1:G1"/>
    <mergeCell ref="F3:G8"/>
    <mergeCell ref="I3:K3"/>
    <mergeCell ref="A9:A10"/>
    <mergeCell ref="C10:E10"/>
    <mergeCell ref="A14:B14"/>
    <mergeCell ref="C14:D14"/>
    <mergeCell ref="A15:B15"/>
    <mergeCell ref="C15:D15"/>
    <mergeCell ref="H19:K19"/>
    <mergeCell ref="A20:B20"/>
    <mergeCell ref="C20:D20"/>
    <mergeCell ref="A21:B21"/>
    <mergeCell ref="C21:D21"/>
    <mergeCell ref="E15:F19"/>
    <mergeCell ref="A16:B16"/>
    <mergeCell ref="C16:D16"/>
    <mergeCell ref="A17:B17"/>
    <mergeCell ref="C17:D17"/>
    <mergeCell ref="A18:B18"/>
    <mergeCell ref="C18:D18"/>
    <mergeCell ref="A19:B19"/>
    <mergeCell ref="C19:D19"/>
  </mergeCells>
  <pageMargins left="0.7" right="0.7" top="0.75" bottom="0.75" header="0.51180555555555551" footer="0.51180555555555551"/>
  <pageSetup paperSize="9"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U25"/>
  <sheetViews>
    <sheetView topLeftCell="A15" zoomScale="80" zoomScaleNormal="80" zoomScaleSheetLayoutView="70" workbookViewId="0">
      <selection activeCell="A23" sqref="A23:B23"/>
    </sheetView>
  </sheetViews>
  <sheetFormatPr defaultColWidth="11.5703125" defaultRowHeight="12.75" x14ac:dyDescent="0.2"/>
  <cols>
    <col min="1" max="1" width="16.28515625" style="9" customWidth="1"/>
    <col min="2" max="2" width="37.7109375" style="15" customWidth="1"/>
    <col min="3" max="3" width="7.7109375" style="9" customWidth="1"/>
    <col min="4" max="4" width="8.5703125" style="9" customWidth="1"/>
    <col min="5" max="5" width="43.28515625" style="9" customWidth="1"/>
    <col min="6" max="6" width="8.7109375" style="15" customWidth="1"/>
    <col min="7" max="7" width="10" style="15" customWidth="1"/>
    <col min="8" max="8" width="54.7109375" style="9" customWidth="1"/>
    <col min="9" max="255" width="8.7109375" style="9" customWidth="1"/>
  </cols>
  <sheetData>
    <row r="1" spans="1:13" ht="32.65" customHeight="1" x14ac:dyDescent="0.25">
      <c r="A1" s="86"/>
      <c r="B1" s="184" t="s">
        <v>102</v>
      </c>
      <c r="C1" s="184"/>
      <c r="D1" s="184"/>
      <c r="E1" s="184"/>
      <c r="F1" s="184"/>
      <c r="G1" s="184"/>
      <c r="H1" s="87"/>
    </row>
    <row r="2" spans="1:13" ht="103.15" customHeight="1" x14ac:dyDescent="0.2">
      <c r="A2" s="88" t="s">
        <v>103</v>
      </c>
      <c r="B2" s="88" t="s">
        <v>104</v>
      </c>
      <c r="C2" s="88" t="s">
        <v>152</v>
      </c>
      <c r="D2" s="88" t="s">
        <v>105</v>
      </c>
      <c r="E2" s="88" t="s">
        <v>106</v>
      </c>
      <c r="F2" s="88" t="s">
        <v>153</v>
      </c>
      <c r="G2" s="88" t="s">
        <v>105</v>
      </c>
      <c r="H2" s="89" t="s">
        <v>107</v>
      </c>
    </row>
    <row r="3" spans="1:13" ht="164.25" x14ac:dyDescent="0.2">
      <c r="A3" s="90" t="s">
        <v>91</v>
      </c>
      <c r="B3" s="91" t="s">
        <v>108</v>
      </c>
      <c r="C3" s="90"/>
      <c r="D3" s="90"/>
      <c r="E3" s="93" t="s">
        <v>109</v>
      </c>
      <c r="F3" s="92"/>
      <c r="G3" s="92"/>
      <c r="H3" s="94"/>
      <c r="I3" s="185"/>
      <c r="J3" s="185"/>
      <c r="K3" s="185"/>
      <c r="L3" s="95"/>
    </row>
    <row r="4" spans="1:13" ht="166.9" customHeight="1" x14ac:dyDescent="0.2">
      <c r="A4" s="96" t="s">
        <v>92</v>
      </c>
      <c r="B4" s="97" t="s">
        <v>110</v>
      </c>
      <c r="C4" s="96"/>
      <c r="D4" s="96"/>
      <c r="E4" s="98" t="s">
        <v>111</v>
      </c>
      <c r="F4" s="99"/>
      <c r="G4" s="99"/>
      <c r="H4" s="94"/>
      <c r="I4" s="95"/>
      <c r="J4" s="95"/>
      <c r="K4" s="95"/>
      <c r="L4" s="95"/>
    </row>
    <row r="5" spans="1:13" ht="58.35" customHeight="1" x14ac:dyDescent="0.2">
      <c r="A5" s="100" t="s">
        <v>93</v>
      </c>
      <c r="B5" s="101" t="s">
        <v>112</v>
      </c>
      <c r="C5" s="100"/>
      <c r="D5" s="100"/>
      <c r="E5" s="102" t="s">
        <v>113</v>
      </c>
      <c r="F5" s="103"/>
      <c r="G5" s="103"/>
      <c r="H5" s="94"/>
      <c r="I5" s="104"/>
      <c r="J5" s="95"/>
      <c r="K5" s="95"/>
      <c r="L5" s="95"/>
    </row>
    <row r="6" spans="1:13" ht="58.35" customHeight="1" x14ac:dyDescent="0.2">
      <c r="A6" s="100" t="s">
        <v>94</v>
      </c>
      <c r="B6" s="101" t="s">
        <v>114</v>
      </c>
      <c r="C6" s="100"/>
      <c r="D6" s="100"/>
      <c r="E6" s="102" t="s">
        <v>115</v>
      </c>
      <c r="F6" s="103"/>
      <c r="G6" s="103"/>
      <c r="H6" s="94"/>
      <c r="I6" s="104"/>
      <c r="J6" s="95"/>
      <c r="K6" s="95"/>
      <c r="L6" s="95"/>
    </row>
    <row r="7" spans="1:13" ht="58.35" customHeight="1" x14ac:dyDescent="0.2">
      <c r="A7" s="100" t="s">
        <v>116</v>
      </c>
      <c r="B7" s="101" t="s">
        <v>117</v>
      </c>
      <c r="C7" s="100"/>
      <c r="D7" s="100"/>
      <c r="E7" s="102" t="s">
        <v>118</v>
      </c>
      <c r="F7" s="103"/>
      <c r="G7" s="103"/>
      <c r="H7" s="94"/>
      <c r="I7" s="104"/>
      <c r="J7" s="95"/>
      <c r="K7" s="95"/>
      <c r="L7" s="95"/>
    </row>
    <row r="8" spans="1:13" ht="116.65" customHeight="1" x14ac:dyDescent="0.2">
      <c r="A8" s="105" t="s">
        <v>96</v>
      </c>
      <c r="B8" s="106" t="s">
        <v>119</v>
      </c>
      <c r="C8" s="105"/>
      <c r="D8" s="105"/>
      <c r="E8" s="107" t="s">
        <v>120</v>
      </c>
      <c r="F8" s="108"/>
      <c r="G8" s="108"/>
      <c r="H8" s="109"/>
      <c r="I8" s="95"/>
      <c r="J8" s="95"/>
      <c r="K8" s="95"/>
      <c r="L8" s="95"/>
    </row>
    <row r="9" spans="1:13" ht="134.25" customHeight="1" x14ac:dyDescent="0.2">
      <c r="A9" s="186" t="s">
        <v>97</v>
      </c>
      <c r="B9" s="110" t="s">
        <v>121</v>
      </c>
      <c r="C9" s="111"/>
      <c r="D9" s="111"/>
      <c r="E9" s="187" t="s">
        <v>122</v>
      </c>
      <c r="F9" s="187"/>
      <c r="G9" s="187"/>
      <c r="H9" s="188"/>
      <c r="I9" s="95"/>
      <c r="J9" s="95"/>
      <c r="K9" s="95"/>
      <c r="L9" s="95"/>
    </row>
    <row r="10" spans="1:13" ht="73.150000000000006" customHeight="1" x14ac:dyDescent="0.2">
      <c r="A10" s="186"/>
      <c r="B10" s="112" t="s">
        <v>123</v>
      </c>
      <c r="C10" s="111"/>
      <c r="D10" s="111"/>
      <c r="E10" s="187"/>
      <c r="F10" s="187"/>
      <c r="G10" s="187"/>
      <c r="H10" s="188"/>
      <c r="I10" s="95"/>
      <c r="J10" s="95"/>
      <c r="K10" s="95"/>
      <c r="L10" s="95"/>
    </row>
    <row r="11" spans="1:13" ht="75.75" customHeight="1" x14ac:dyDescent="0.2">
      <c r="A11" s="186"/>
      <c r="B11" s="113" t="s">
        <v>124</v>
      </c>
      <c r="C11" s="189" t="s">
        <v>125</v>
      </c>
      <c r="D11" s="189"/>
      <c r="E11" s="189"/>
      <c r="F11" s="189"/>
      <c r="G11" s="189"/>
      <c r="H11" s="188"/>
      <c r="I11" s="185"/>
      <c r="J11" s="185"/>
      <c r="K11" s="185"/>
      <c r="L11" s="185"/>
    </row>
    <row r="12" spans="1:13" ht="64.900000000000006" customHeight="1" x14ac:dyDescent="0.2">
      <c r="A12" s="183" t="s">
        <v>98</v>
      </c>
      <c r="B12" s="183"/>
      <c r="C12" s="183" t="s">
        <v>153</v>
      </c>
      <c r="D12" s="183"/>
      <c r="E12" s="114" t="s">
        <v>126</v>
      </c>
      <c r="F12" s="88"/>
      <c r="G12" s="88"/>
      <c r="H12" s="109"/>
      <c r="I12" s="95"/>
      <c r="J12" s="95"/>
      <c r="K12" s="95"/>
      <c r="L12" s="95"/>
    </row>
    <row r="13" spans="1:13" ht="39.4" customHeight="1" x14ac:dyDescent="0.2">
      <c r="A13" s="179" t="s">
        <v>127</v>
      </c>
      <c r="B13" s="179"/>
      <c r="C13" s="182"/>
      <c r="D13" s="182"/>
      <c r="E13" s="114" t="s">
        <v>128</v>
      </c>
      <c r="F13" s="88"/>
      <c r="G13" s="88"/>
      <c r="H13" s="109"/>
      <c r="I13" s="95"/>
      <c r="J13" s="95"/>
      <c r="K13" s="95"/>
      <c r="L13" s="95"/>
    </row>
    <row r="14" spans="1:13" ht="51.6" customHeight="1" x14ac:dyDescent="0.2">
      <c r="A14" s="179" t="s">
        <v>129</v>
      </c>
      <c r="B14" s="179"/>
      <c r="C14" s="182"/>
      <c r="D14" s="182"/>
      <c r="E14" s="114" t="s">
        <v>130</v>
      </c>
      <c r="F14" s="88"/>
      <c r="G14" s="88"/>
      <c r="H14" s="109"/>
      <c r="I14" s="95"/>
      <c r="J14" s="95"/>
      <c r="K14" s="95"/>
      <c r="L14" s="95"/>
    </row>
    <row r="15" spans="1:13" ht="31.15" customHeight="1" x14ac:dyDescent="0.2">
      <c r="A15" s="179" t="s">
        <v>131</v>
      </c>
      <c r="B15" s="179"/>
      <c r="C15" s="204"/>
      <c r="D15" s="204"/>
      <c r="E15" s="115"/>
      <c r="F15" s="116"/>
      <c r="G15" s="116"/>
      <c r="H15" s="117"/>
      <c r="I15" s="95"/>
      <c r="J15" s="95"/>
      <c r="K15" s="95"/>
      <c r="L15" s="95"/>
    </row>
    <row r="16" spans="1:13" ht="35.25" customHeight="1" x14ac:dyDescent="0.2">
      <c r="A16" s="179" t="s">
        <v>132</v>
      </c>
      <c r="B16" s="179"/>
      <c r="C16" s="180"/>
      <c r="D16" s="180"/>
      <c r="E16" s="116"/>
      <c r="F16" s="116"/>
      <c r="G16" s="118"/>
      <c r="H16" s="117"/>
      <c r="I16" s="119"/>
      <c r="J16" s="119"/>
      <c r="K16" s="95"/>
      <c r="L16" s="119"/>
      <c r="M16" s="21"/>
    </row>
    <row r="17" spans="1:13" ht="55.9" customHeight="1" x14ac:dyDescent="0.2">
      <c r="A17" s="179" t="s">
        <v>133</v>
      </c>
      <c r="B17" s="179"/>
      <c r="C17" s="180"/>
      <c r="D17" s="180"/>
      <c r="E17" s="116"/>
      <c r="F17" s="116"/>
      <c r="G17" s="118"/>
      <c r="H17" s="117"/>
      <c r="I17" s="119"/>
      <c r="J17" s="119"/>
      <c r="K17" s="119"/>
      <c r="L17" s="119"/>
      <c r="M17" s="21"/>
    </row>
    <row r="18" spans="1:13" ht="43.35" customHeight="1" x14ac:dyDescent="0.2">
      <c r="A18" s="179" t="s">
        <v>134</v>
      </c>
      <c r="B18" s="179"/>
      <c r="C18" s="180"/>
      <c r="D18" s="180"/>
      <c r="E18" s="116"/>
      <c r="F18" s="116"/>
      <c r="G18" s="118"/>
      <c r="H18" s="117"/>
      <c r="I18" s="95"/>
      <c r="J18" s="95"/>
      <c r="K18" s="95"/>
      <c r="L18" s="95"/>
    </row>
    <row r="19" spans="1:13" ht="32.65" customHeight="1" x14ac:dyDescent="0.2">
      <c r="A19" s="179" t="s">
        <v>135</v>
      </c>
      <c r="B19" s="179"/>
      <c r="C19" s="180"/>
      <c r="D19" s="180"/>
      <c r="E19" s="116"/>
      <c r="F19" s="116"/>
      <c r="G19" s="118"/>
      <c r="H19" s="120"/>
      <c r="I19" s="95"/>
      <c r="J19" s="95"/>
      <c r="K19" s="95"/>
      <c r="L19" s="95"/>
    </row>
    <row r="20" spans="1:13" ht="35.25" customHeight="1" x14ac:dyDescent="0.2">
      <c r="A20" s="177" t="s">
        <v>158</v>
      </c>
      <c r="B20" s="177"/>
      <c r="C20" s="121">
        <f>SUM(C13:C19,C3:C10,F3:F8,F12:F14)</f>
        <v>0</v>
      </c>
      <c r="D20" s="122"/>
      <c r="E20" s="116"/>
      <c r="F20" s="116"/>
      <c r="G20" s="118"/>
      <c r="H20" s="181"/>
      <c r="I20" s="181"/>
      <c r="J20" s="181"/>
      <c r="K20" s="181"/>
      <c r="L20" s="95"/>
    </row>
    <row r="21" spans="1:13" ht="31.15" customHeight="1" x14ac:dyDescent="0.2">
      <c r="A21" s="177" t="s">
        <v>136</v>
      </c>
      <c r="B21" s="177"/>
      <c r="C21" s="121">
        <f>SUM(D3:D10,G3:G8,G12:G14)</f>
        <v>0</v>
      </c>
      <c r="D21" s="123"/>
      <c r="E21" s="124"/>
      <c r="F21" s="125"/>
      <c r="G21" s="125"/>
      <c r="H21" s="124"/>
    </row>
    <row r="22" spans="1:13" ht="36.6" customHeight="1" x14ac:dyDescent="0.25">
      <c r="A22" s="178" t="s">
        <v>155</v>
      </c>
      <c r="B22" s="178"/>
      <c r="C22" s="126">
        <f>SUM(C3:C10,C13:C19)</f>
        <v>0</v>
      </c>
      <c r="D22" s="123"/>
      <c r="E22" s="124"/>
      <c r="F22" s="125"/>
      <c r="G22" s="125"/>
      <c r="H22" s="125"/>
    </row>
    <row r="23" spans="1:13" ht="38.65" customHeight="1" x14ac:dyDescent="0.25">
      <c r="A23" s="178" t="s">
        <v>156</v>
      </c>
      <c r="B23" s="178"/>
      <c r="C23" s="121">
        <f>SUM(D3:D10)</f>
        <v>0</v>
      </c>
      <c r="D23" s="123"/>
      <c r="E23" s="124"/>
      <c r="F23" s="125"/>
      <c r="G23" s="125"/>
      <c r="H23" s="124"/>
    </row>
    <row r="24" spans="1:13" ht="33.950000000000003" customHeight="1" x14ac:dyDescent="0.25">
      <c r="A24" s="178" t="s">
        <v>137</v>
      </c>
      <c r="B24" s="178"/>
      <c r="C24" s="127"/>
      <c r="D24" s="123"/>
      <c r="E24" s="124"/>
      <c r="F24" s="125"/>
      <c r="G24" s="125"/>
      <c r="H24" s="124"/>
    </row>
    <row r="25" spans="1:13" ht="15.75" x14ac:dyDescent="0.2">
      <c r="A25" s="124"/>
      <c r="B25" s="128"/>
      <c r="C25" s="124"/>
      <c r="D25" s="124"/>
      <c r="E25" s="124"/>
      <c r="F25" s="125"/>
      <c r="G25" s="125"/>
      <c r="H25" s="124"/>
    </row>
  </sheetData>
  <sheetProtection selectLockedCells="1" selectUnlockedCells="1"/>
  <mergeCells count="29">
    <mergeCell ref="B1:G1"/>
    <mergeCell ref="I3:K3"/>
    <mergeCell ref="A9:A11"/>
    <mergeCell ref="E9:G10"/>
    <mergeCell ref="H9:H11"/>
    <mergeCell ref="C11:G11"/>
    <mergeCell ref="I11:L11"/>
    <mergeCell ref="A12:B12"/>
    <mergeCell ref="C12:D12"/>
    <mergeCell ref="A13:B13"/>
    <mergeCell ref="C13:D13"/>
    <mergeCell ref="A14:B14"/>
    <mergeCell ref="C14:D14"/>
    <mergeCell ref="A15:B15"/>
    <mergeCell ref="C15:D15"/>
    <mergeCell ref="A16:B16"/>
    <mergeCell ref="C16:D16"/>
    <mergeCell ref="A17:B17"/>
    <mergeCell ref="C17:D17"/>
    <mergeCell ref="C18:D18"/>
    <mergeCell ref="A19:B19"/>
    <mergeCell ref="C19:D19"/>
    <mergeCell ref="A20:B20"/>
    <mergeCell ref="H20:K20"/>
    <mergeCell ref="A21:B21"/>
    <mergeCell ref="A22:B22"/>
    <mergeCell ref="A23:B23"/>
    <mergeCell ref="A24:B24"/>
    <mergeCell ref="A18:B18"/>
  </mergeCells>
  <pageMargins left="0.7" right="0.7" top="0.75" bottom="0.75" header="0.51180555555555551" footer="0.51180555555555551"/>
  <pageSetup paperSize="9"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4"/>
  <sheetViews>
    <sheetView topLeftCell="A10" zoomScale="70" zoomScaleNormal="70" zoomScaleSheetLayoutView="80" workbookViewId="0">
      <selection activeCell="A19" sqref="A19:B19"/>
    </sheetView>
  </sheetViews>
  <sheetFormatPr defaultColWidth="8.7109375" defaultRowHeight="12.75" x14ac:dyDescent="0.2"/>
  <cols>
    <col min="1" max="1" width="16.42578125" style="129" customWidth="1"/>
    <col min="2" max="2" width="42.42578125" style="15" customWidth="1"/>
    <col min="3" max="3" width="7.7109375" style="9" customWidth="1"/>
    <col min="4" max="4" width="8.7109375" style="9"/>
    <col min="5" max="5" width="45" style="9" customWidth="1"/>
    <col min="6" max="6" width="9.28515625" style="15" customWidth="1"/>
    <col min="7" max="7" width="10.28515625" style="15" customWidth="1"/>
    <col min="8" max="8" width="53.7109375" style="9" customWidth="1"/>
    <col min="9" max="16384" width="8.7109375" style="9"/>
  </cols>
  <sheetData>
    <row r="1" spans="1:13" ht="32.65" customHeight="1" x14ac:dyDescent="0.2">
      <c r="A1" s="130"/>
      <c r="B1" s="196" t="s">
        <v>138</v>
      </c>
      <c r="C1" s="196"/>
      <c r="D1" s="196"/>
      <c r="E1" s="196"/>
      <c r="F1" s="196"/>
      <c r="G1" s="196"/>
      <c r="H1" s="132"/>
    </row>
    <row r="2" spans="1:13" ht="74.650000000000006" customHeight="1" x14ac:dyDescent="0.2">
      <c r="A2" s="131" t="s">
        <v>103</v>
      </c>
      <c r="B2" s="131" t="s">
        <v>139</v>
      </c>
      <c r="C2" s="10" t="s">
        <v>153</v>
      </c>
      <c r="D2" s="133" t="s">
        <v>140</v>
      </c>
      <c r="E2" s="131" t="s">
        <v>141</v>
      </c>
      <c r="F2" s="10" t="s">
        <v>153</v>
      </c>
      <c r="G2" s="10" t="s">
        <v>105</v>
      </c>
      <c r="H2" s="134" t="s">
        <v>142</v>
      </c>
    </row>
    <row r="3" spans="1:13" ht="149.25" customHeight="1" x14ac:dyDescent="0.2">
      <c r="A3" s="135" t="s">
        <v>91</v>
      </c>
      <c r="B3" s="91" t="s">
        <v>108</v>
      </c>
      <c r="C3" s="135"/>
      <c r="D3" s="136"/>
      <c r="E3" s="93" t="s">
        <v>109</v>
      </c>
      <c r="F3" s="197" t="s">
        <v>143</v>
      </c>
      <c r="G3" s="197"/>
      <c r="H3" s="137"/>
      <c r="I3" s="198"/>
      <c r="J3" s="198"/>
      <c r="K3" s="198"/>
    </row>
    <row r="4" spans="1:13" ht="104.65" customHeight="1" x14ac:dyDescent="0.2">
      <c r="A4" s="139" t="s">
        <v>92</v>
      </c>
      <c r="B4" s="97" t="s">
        <v>110</v>
      </c>
      <c r="C4" s="139"/>
      <c r="D4" s="140"/>
      <c r="E4" s="98" t="s">
        <v>111</v>
      </c>
      <c r="F4" s="197"/>
      <c r="G4" s="197"/>
      <c r="H4" s="141"/>
    </row>
    <row r="5" spans="1:13" ht="71.650000000000006" customHeight="1" x14ac:dyDescent="0.25">
      <c r="A5" s="156" t="s">
        <v>93</v>
      </c>
      <c r="B5" s="102" t="s">
        <v>112</v>
      </c>
      <c r="C5" s="102"/>
      <c r="D5" s="102"/>
      <c r="E5" s="102" t="s">
        <v>113</v>
      </c>
      <c r="F5" s="197"/>
      <c r="G5" s="197"/>
      <c r="H5" s="141"/>
      <c r="I5" s="144"/>
    </row>
    <row r="6" spans="1:13" ht="71.650000000000006" customHeight="1" x14ac:dyDescent="0.25">
      <c r="A6" s="100" t="s">
        <v>94</v>
      </c>
      <c r="B6" s="101" t="s">
        <v>114</v>
      </c>
      <c r="C6" s="100"/>
      <c r="D6" s="100"/>
      <c r="E6" s="102" t="s">
        <v>115</v>
      </c>
      <c r="F6" s="197"/>
      <c r="G6" s="197"/>
      <c r="H6" s="141"/>
      <c r="I6" s="144"/>
    </row>
    <row r="7" spans="1:13" ht="71.650000000000006" customHeight="1" x14ac:dyDescent="0.25">
      <c r="A7" s="100" t="s">
        <v>116</v>
      </c>
      <c r="B7" s="101" t="s">
        <v>117</v>
      </c>
      <c r="C7" s="100"/>
      <c r="D7" s="100"/>
      <c r="E7" s="102" t="s">
        <v>118</v>
      </c>
      <c r="F7" s="197"/>
      <c r="G7" s="197"/>
      <c r="H7" s="141"/>
      <c r="I7" s="144"/>
    </row>
    <row r="8" spans="1:13" ht="83.1" customHeight="1" x14ac:dyDescent="0.2">
      <c r="A8" s="145" t="s">
        <v>96</v>
      </c>
      <c r="B8" s="106" t="s">
        <v>119</v>
      </c>
      <c r="C8" s="145"/>
      <c r="D8" s="146"/>
      <c r="E8" s="107" t="s">
        <v>120</v>
      </c>
      <c r="F8" s="197"/>
      <c r="G8" s="197"/>
      <c r="H8" s="141"/>
    </row>
    <row r="9" spans="1:13" ht="110.85" customHeight="1" x14ac:dyDescent="0.2">
      <c r="A9" s="199" t="s">
        <v>97</v>
      </c>
      <c r="B9" s="110" t="s">
        <v>121</v>
      </c>
      <c r="C9" s="147"/>
      <c r="D9" s="148"/>
      <c r="E9" s="149" t="s">
        <v>144</v>
      </c>
      <c r="F9" s="157"/>
      <c r="G9" s="158"/>
      <c r="H9" s="150"/>
    </row>
    <row r="10" spans="1:13" ht="55.9" customHeight="1" x14ac:dyDescent="0.2">
      <c r="A10" s="199"/>
      <c r="B10" s="113" t="s">
        <v>124</v>
      </c>
      <c r="C10" s="200" t="s">
        <v>145</v>
      </c>
      <c r="D10" s="200"/>
      <c r="E10" s="200"/>
      <c r="F10" s="151"/>
      <c r="G10" s="151"/>
      <c r="H10" s="152"/>
      <c r="I10" s="138"/>
      <c r="J10" s="138"/>
      <c r="K10" s="138"/>
      <c r="L10" s="138"/>
    </row>
    <row r="11" spans="1:13" ht="64.900000000000006" customHeight="1" x14ac:dyDescent="0.2">
      <c r="A11" s="201" t="s">
        <v>148</v>
      </c>
      <c r="B11" s="201"/>
      <c r="C11" s="202" t="s">
        <v>153</v>
      </c>
      <c r="D11" s="202"/>
      <c r="E11" s="114" t="s">
        <v>126</v>
      </c>
      <c r="F11" s="203" t="s">
        <v>146</v>
      </c>
      <c r="G11" s="203"/>
      <c r="H11" s="141"/>
    </row>
    <row r="12" spans="1:13" ht="30" customHeight="1" x14ac:dyDescent="0.2">
      <c r="A12" s="179" t="s">
        <v>127</v>
      </c>
      <c r="B12" s="179"/>
      <c r="C12" s="194"/>
      <c r="D12" s="194"/>
      <c r="E12" s="114" t="s">
        <v>128</v>
      </c>
      <c r="F12" s="203"/>
      <c r="G12" s="203"/>
      <c r="H12" s="141"/>
    </row>
    <row r="13" spans="1:13" ht="27.6" customHeight="1" x14ac:dyDescent="0.2">
      <c r="A13" s="179" t="s">
        <v>129</v>
      </c>
      <c r="B13" s="179"/>
      <c r="C13" s="194"/>
      <c r="D13" s="194"/>
      <c r="E13" s="114" t="s">
        <v>130</v>
      </c>
      <c r="F13" s="203"/>
      <c r="G13" s="203"/>
      <c r="H13" s="141"/>
    </row>
    <row r="14" spans="1:13" ht="15" customHeight="1" x14ac:dyDescent="0.2">
      <c r="A14" s="179" t="s">
        <v>131</v>
      </c>
      <c r="B14" s="179"/>
      <c r="C14" s="194"/>
      <c r="D14" s="194"/>
      <c r="E14" s="153"/>
      <c r="F14" s="154"/>
      <c r="G14" s="154"/>
    </row>
    <row r="15" spans="1:13" ht="26.65" customHeight="1" x14ac:dyDescent="0.2">
      <c r="A15" s="179" t="s">
        <v>132</v>
      </c>
      <c r="B15" s="179"/>
      <c r="C15" s="195"/>
      <c r="D15" s="195"/>
      <c r="E15" s="193"/>
      <c r="F15" s="193"/>
      <c r="G15" s="155"/>
      <c r="I15" s="21"/>
      <c r="J15" s="21"/>
      <c r="L15" s="21"/>
      <c r="M15" s="21"/>
    </row>
    <row r="16" spans="1:13" ht="48" customHeight="1" x14ac:dyDescent="0.2">
      <c r="A16" s="179" t="s">
        <v>133</v>
      </c>
      <c r="B16" s="179"/>
      <c r="C16" s="194"/>
      <c r="D16" s="194"/>
      <c r="E16" s="193"/>
      <c r="F16" s="193"/>
      <c r="G16" s="155"/>
      <c r="I16" s="21"/>
      <c r="J16" s="21"/>
      <c r="K16" s="21"/>
      <c r="L16" s="21"/>
      <c r="M16" s="21"/>
    </row>
    <row r="17" spans="1:11" ht="15.6" customHeight="1" x14ac:dyDescent="0.2">
      <c r="A17" s="179" t="s">
        <v>134</v>
      </c>
      <c r="B17" s="179"/>
      <c r="C17" s="194"/>
      <c r="D17" s="194"/>
      <c r="E17" s="193"/>
      <c r="F17" s="193"/>
      <c r="G17" s="155"/>
    </row>
    <row r="18" spans="1:11" ht="15.6" customHeight="1" x14ac:dyDescent="0.2">
      <c r="A18" s="179" t="s">
        <v>135</v>
      </c>
      <c r="B18" s="179"/>
      <c r="C18" s="194"/>
      <c r="D18" s="194"/>
      <c r="E18" s="193"/>
      <c r="F18" s="193"/>
      <c r="G18" s="155"/>
      <c r="H18" s="132"/>
    </row>
    <row r="19" spans="1:11" ht="28.9" customHeight="1" x14ac:dyDescent="0.2">
      <c r="A19" s="190" t="s">
        <v>157</v>
      </c>
      <c r="B19" s="190"/>
      <c r="C19" s="191">
        <f>SUM(C12:D18,C3:C9)</f>
        <v>0</v>
      </c>
      <c r="D19" s="191"/>
      <c r="E19" s="193"/>
      <c r="F19" s="193"/>
      <c r="G19" s="155"/>
      <c r="H19" s="193"/>
      <c r="I19" s="193"/>
      <c r="J19" s="193"/>
      <c r="K19" s="193"/>
    </row>
    <row r="20" spans="1:11" ht="35.65" customHeight="1" x14ac:dyDescent="0.2">
      <c r="A20" s="190" t="s">
        <v>147</v>
      </c>
      <c r="B20" s="190"/>
      <c r="C20" s="191">
        <f>SUM(D3:D9)</f>
        <v>0</v>
      </c>
      <c r="D20" s="191"/>
    </row>
    <row r="21" spans="1:11" ht="26.65" customHeight="1" x14ac:dyDescent="0.2">
      <c r="A21" s="190" t="s">
        <v>137</v>
      </c>
      <c r="B21" s="190"/>
      <c r="C21" s="192"/>
      <c r="D21" s="192"/>
      <c r="H21" s="15"/>
    </row>
    <row r="23" spans="1:11" ht="15.75" x14ac:dyDescent="0.25">
      <c r="B23" s="144"/>
    </row>
    <row r="24" spans="1:11" ht="15.75" x14ac:dyDescent="0.2">
      <c r="B24" s="128"/>
    </row>
  </sheetData>
  <sheetProtection selectLockedCells="1" selectUnlockedCells="1"/>
  <mergeCells count="30">
    <mergeCell ref="A11:B11"/>
    <mergeCell ref="C11:D11"/>
    <mergeCell ref="F11:G13"/>
    <mergeCell ref="A12:B12"/>
    <mergeCell ref="C12:D12"/>
    <mergeCell ref="A13:B13"/>
    <mergeCell ref="C13:D13"/>
    <mergeCell ref="B1:G1"/>
    <mergeCell ref="F3:G8"/>
    <mergeCell ref="I3:K3"/>
    <mergeCell ref="A9:A10"/>
    <mergeCell ref="C10:E10"/>
    <mergeCell ref="A14:B14"/>
    <mergeCell ref="C14:D14"/>
    <mergeCell ref="A15:B15"/>
    <mergeCell ref="C15:D15"/>
    <mergeCell ref="H19:K19"/>
    <mergeCell ref="A20:B20"/>
    <mergeCell ref="C20:D20"/>
    <mergeCell ref="A21:B21"/>
    <mergeCell ref="C21:D21"/>
    <mergeCell ref="E15:F19"/>
    <mergeCell ref="A16:B16"/>
    <mergeCell ref="C16:D16"/>
    <mergeCell ref="A17:B17"/>
    <mergeCell ref="C17:D17"/>
    <mergeCell ref="A18:B18"/>
    <mergeCell ref="C18:D18"/>
    <mergeCell ref="A19:B19"/>
    <mergeCell ref="C19:D19"/>
  </mergeCells>
  <pageMargins left="0.7" right="0.7" top="0.75" bottom="0.75" header="0.51180555555555551" footer="0.51180555555555551"/>
  <pageSetup paperSize="9"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U25"/>
  <sheetViews>
    <sheetView topLeftCell="A15" zoomScale="80" zoomScaleNormal="80" zoomScaleSheetLayoutView="70" workbookViewId="0">
      <selection activeCell="A23" sqref="A23:B23"/>
    </sheetView>
  </sheetViews>
  <sheetFormatPr defaultColWidth="11.5703125" defaultRowHeight="12.75" x14ac:dyDescent="0.2"/>
  <cols>
    <col min="1" max="1" width="16.28515625" style="9" customWidth="1"/>
    <col min="2" max="2" width="37.7109375" style="15" customWidth="1"/>
    <col min="3" max="3" width="7.7109375" style="9" customWidth="1"/>
    <col min="4" max="4" width="8.5703125" style="9" customWidth="1"/>
    <col min="5" max="5" width="43.28515625" style="9" customWidth="1"/>
    <col min="6" max="6" width="8.7109375" style="15" customWidth="1"/>
    <col min="7" max="7" width="10" style="15" customWidth="1"/>
    <col min="8" max="8" width="54.7109375" style="9" customWidth="1"/>
    <col min="9" max="255" width="8.7109375" style="9" customWidth="1"/>
  </cols>
  <sheetData>
    <row r="1" spans="1:13" ht="32.65" customHeight="1" x14ac:dyDescent="0.25">
      <c r="A1" s="86"/>
      <c r="B1" s="184" t="s">
        <v>102</v>
      </c>
      <c r="C1" s="184"/>
      <c r="D1" s="184"/>
      <c r="E1" s="184"/>
      <c r="F1" s="184"/>
      <c r="G1" s="184"/>
      <c r="H1" s="87"/>
    </row>
    <row r="2" spans="1:13" ht="103.15" customHeight="1" x14ac:dyDescent="0.2">
      <c r="A2" s="88" t="s">
        <v>103</v>
      </c>
      <c r="B2" s="88" t="s">
        <v>104</v>
      </c>
      <c r="C2" s="88" t="s">
        <v>152</v>
      </c>
      <c r="D2" s="88" t="s">
        <v>105</v>
      </c>
      <c r="E2" s="88" t="s">
        <v>106</v>
      </c>
      <c r="F2" s="88" t="s">
        <v>153</v>
      </c>
      <c r="G2" s="88" t="s">
        <v>105</v>
      </c>
      <c r="H2" s="89" t="s">
        <v>107</v>
      </c>
    </row>
    <row r="3" spans="1:13" ht="164.25" x14ac:dyDescent="0.2">
      <c r="A3" s="90" t="s">
        <v>91</v>
      </c>
      <c r="B3" s="91" t="s">
        <v>108</v>
      </c>
      <c r="C3" s="90"/>
      <c r="D3" s="90"/>
      <c r="E3" s="93" t="s">
        <v>109</v>
      </c>
      <c r="F3" s="92"/>
      <c r="G3" s="92"/>
      <c r="H3" s="94"/>
      <c r="I3" s="185"/>
      <c r="J3" s="185"/>
      <c r="K3" s="185"/>
      <c r="L3" s="95"/>
    </row>
    <row r="4" spans="1:13" ht="166.9" customHeight="1" x14ac:dyDescent="0.2">
      <c r="A4" s="96" t="s">
        <v>92</v>
      </c>
      <c r="B4" s="97" t="s">
        <v>110</v>
      </c>
      <c r="C4" s="96"/>
      <c r="D4" s="96"/>
      <c r="E4" s="98" t="s">
        <v>111</v>
      </c>
      <c r="F4" s="99"/>
      <c r="G4" s="99"/>
      <c r="H4" s="94"/>
      <c r="I4" s="95"/>
      <c r="J4" s="95"/>
      <c r="K4" s="95"/>
      <c r="L4" s="95"/>
    </row>
    <row r="5" spans="1:13" ht="58.35" customHeight="1" x14ac:dyDescent="0.2">
      <c r="A5" s="100" t="s">
        <v>93</v>
      </c>
      <c r="B5" s="101" t="s">
        <v>112</v>
      </c>
      <c r="C5" s="100"/>
      <c r="D5" s="100"/>
      <c r="E5" s="102" t="s">
        <v>113</v>
      </c>
      <c r="F5" s="103"/>
      <c r="G5" s="103"/>
      <c r="H5" s="94"/>
      <c r="I5" s="104"/>
      <c r="J5" s="95"/>
      <c r="K5" s="95"/>
      <c r="L5" s="95"/>
    </row>
    <row r="6" spans="1:13" ht="58.35" customHeight="1" x14ac:dyDescent="0.2">
      <c r="A6" s="100" t="s">
        <v>94</v>
      </c>
      <c r="B6" s="101" t="s">
        <v>114</v>
      </c>
      <c r="C6" s="100"/>
      <c r="D6" s="100"/>
      <c r="E6" s="102" t="s">
        <v>115</v>
      </c>
      <c r="F6" s="103"/>
      <c r="G6" s="103"/>
      <c r="H6" s="94"/>
      <c r="I6" s="104"/>
      <c r="J6" s="95"/>
      <c r="K6" s="95"/>
      <c r="L6" s="95"/>
    </row>
    <row r="7" spans="1:13" ht="58.35" customHeight="1" x14ac:dyDescent="0.2">
      <c r="A7" s="100" t="s">
        <v>116</v>
      </c>
      <c r="B7" s="101" t="s">
        <v>117</v>
      </c>
      <c r="C7" s="100"/>
      <c r="D7" s="100"/>
      <c r="E7" s="102" t="s">
        <v>118</v>
      </c>
      <c r="F7" s="103"/>
      <c r="G7" s="103"/>
      <c r="H7" s="94"/>
      <c r="I7" s="104"/>
      <c r="J7" s="95"/>
      <c r="K7" s="95"/>
      <c r="L7" s="95"/>
    </row>
    <row r="8" spans="1:13" ht="116.65" customHeight="1" x14ac:dyDescent="0.2">
      <c r="A8" s="105" t="s">
        <v>96</v>
      </c>
      <c r="B8" s="106" t="s">
        <v>119</v>
      </c>
      <c r="C8" s="105"/>
      <c r="D8" s="105"/>
      <c r="E8" s="107" t="s">
        <v>120</v>
      </c>
      <c r="F8" s="108"/>
      <c r="G8" s="108"/>
      <c r="H8" s="109"/>
      <c r="I8" s="95"/>
      <c r="J8" s="95"/>
      <c r="K8" s="95"/>
      <c r="L8" s="95"/>
    </row>
    <row r="9" spans="1:13" ht="134.25" customHeight="1" x14ac:dyDescent="0.2">
      <c r="A9" s="186" t="s">
        <v>97</v>
      </c>
      <c r="B9" s="110" t="s">
        <v>121</v>
      </c>
      <c r="C9" s="111"/>
      <c r="D9" s="111"/>
      <c r="E9" s="187" t="s">
        <v>122</v>
      </c>
      <c r="F9" s="187"/>
      <c r="G9" s="187"/>
      <c r="H9" s="188"/>
      <c r="I9" s="95"/>
      <c r="J9" s="95"/>
      <c r="K9" s="95"/>
      <c r="L9" s="95"/>
    </row>
    <row r="10" spans="1:13" ht="73.150000000000006" customHeight="1" x14ac:dyDescent="0.2">
      <c r="A10" s="186"/>
      <c r="B10" s="112" t="s">
        <v>123</v>
      </c>
      <c r="C10" s="111"/>
      <c r="D10" s="111"/>
      <c r="E10" s="187"/>
      <c r="F10" s="187"/>
      <c r="G10" s="187"/>
      <c r="H10" s="188"/>
      <c r="I10" s="95"/>
      <c r="J10" s="95"/>
      <c r="K10" s="95"/>
      <c r="L10" s="95"/>
    </row>
    <row r="11" spans="1:13" ht="75.75" customHeight="1" x14ac:dyDescent="0.2">
      <c r="A11" s="186"/>
      <c r="B11" s="113" t="s">
        <v>124</v>
      </c>
      <c r="C11" s="189" t="s">
        <v>125</v>
      </c>
      <c r="D11" s="189"/>
      <c r="E11" s="189"/>
      <c r="F11" s="189"/>
      <c r="G11" s="189"/>
      <c r="H11" s="188"/>
      <c r="I11" s="185"/>
      <c r="J11" s="185"/>
      <c r="K11" s="185"/>
      <c r="L11" s="185"/>
    </row>
    <row r="12" spans="1:13" ht="64.900000000000006" customHeight="1" x14ac:dyDescent="0.2">
      <c r="A12" s="183" t="s">
        <v>98</v>
      </c>
      <c r="B12" s="183"/>
      <c r="C12" s="183" t="s">
        <v>153</v>
      </c>
      <c r="D12" s="183"/>
      <c r="E12" s="114" t="s">
        <v>126</v>
      </c>
      <c r="F12" s="88"/>
      <c r="G12" s="88"/>
      <c r="H12" s="109"/>
      <c r="I12" s="95"/>
      <c r="J12" s="95"/>
      <c r="K12" s="95"/>
      <c r="L12" s="95"/>
    </row>
    <row r="13" spans="1:13" ht="39.4" customHeight="1" x14ac:dyDescent="0.2">
      <c r="A13" s="179" t="s">
        <v>127</v>
      </c>
      <c r="B13" s="179"/>
      <c r="C13" s="182"/>
      <c r="D13" s="182"/>
      <c r="E13" s="114" t="s">
        <v>128</v>
      </c>
      <c r="F13" s="88"/>
      <c r="G13" s="88"/>
      <c r="H13" s="109"/>
      <c r="I13" s="95"/>
      <c r="J13" s="95"/>
      <c r="K13" s="95"/>
      <c r="L13" s="95"/>
    </row>
    <row r="14" spans="1:13" ht="51.6" customHeight="1" x14ac:dyDescent="0.2">
      <c r="A14" s="179" t="s">
        <v>129</v>
      </c>
      <c r="B14" s="179"/>
      <c r="C14" s="182"/>
      <c r="D14" s="182"/>
      <c r="E14" s="114" t="s">
        <v>130</v>
      </c>
      <c r="F14" s="88"/>
      <c r="G14" s="88"/>
      <c r="H14" s="109"/>
      <c r="I14" s="95"/>
      <c r="J14" s="95"/>
      <c r="K14" s="95"/>
      <c r="L14" s="95"/>
    </row>
    <row r="15" spans="1:13" ht="31.15" customHeight="1" x14ac:dyDescent="0.2">
      <c r="A15" s="179" t="s">
        <v>131</v>
      </c>
      <c r="B15" s="179"/>
      <c r="C15" s="204"/>
      <c r="D15" s="204"/>
      <c r="E15" s="115"/>
      <c r="F15" s="116"/>
      <c r="G15" s="116"/>
      <c r="H15" s="117"/>
      <c r="I15" s="95"/>
      <c r="J15" s="95"/>
      <c r="K15" s="95"/>
      <c r="L15" s="95"/>
    </row>
    <row r="16" spans="1:13" ht="35.25" customHeight="1" x14ac:dyDescent="0.2">
      <c r="A16" s="179" t="s">
        <v>132</v>
      </c>
      <c r="B16" s="179"/>
      <c r="C16" s="180"/>
      <c r="D16" s="180"/>
      <c r="E16" s="116"/>
      <c r="F16" s="116"/>
      <c r="G16" s="118"/>
      <c r="H16" s="117"/>
      <c r="I16" s="119"/>
      <c r="J16" s="119"/>
      <c r="K16" s="95"/>
      <c r="L16" s="119"/>
      <c r="M16" s="21"/>
    </row>
    <row r="17" spans="1:13" ht="55.9" customHeight="1" x14ac:dyDescent="0.2">
      <c r="A17" s="179" t="s">
        <v>133</v>
      </c>
      <c r="B17" s="179"/>
      <c r="C17" s="180"/>
      <c r="D17" s="180"/>
      <c r="E17" s="116"/>
      <c r="F17" s="116"/>
      <c r="G17" s="118"/>
      <c r="H17" s="117"/>
      <c r="I17" s="119"/>
      <c r="J17" s="119"/>
      <c r="K17" s="119"/>
      <c r="L17" s="119"/>
      <c r="M17" s="21"/>
    </row>
    <row r="18" spans="1:13" ht="43.35" customHeight="1" x14ac:dyDescent="0.2">
      <c r="A18" s="179" t="s">
        <v>134</v>
      </c>
      <c r="B18" s="179"/>
      <c r="C18" s="180"/>
      <c r="D18" s="180"/>
      <c r="E18" s="116"/>
      <c r="F18" s="116"/>
      <c r="G18" s="118"/>
      <c r="H18" s="117"/>
      <c r="I18" s="95"/>
      <c r="J18" s="95"/>
      <c r="K18" s="95"/>
      <c r="L18" s="95"/>
    </row>
    <row r="19" spans="1:13" ht="32.65" customHeight="1" x14ac:dyDescent="0.2">
      <c r="A19" s="179" t="s">
        <v>135</v>
      </c>
      <c r="B19" s="179"/>
      <c r="C19" s="180"/>
      <c r="D19" s="180"/>
      <c r="E19" s="116"/>
      <c r="F19" s="116"/>
      <c r="G19" s="118"/>
      <c r="H19" s="120"/>
      <c r="I19" s="95"/>
      <c r="J19" s="95"/>
      <c r="K19" s="95"/>
      <c r="L19" s="95"/>
    </row>
    <row r="20" spans="1:13" ht="35.25" customHeight="1" x14ac:dyDescent="0.2">
      <c r="A20" s="177" t="s">
        <v>154</v>
      </c>
      <c r="B20" s="177"/>
      <c r="C20" s="121">
        <f>SUM(C13:C19,C3:C10,F3:F8,F12:F14)</f>
        <v>0</v>
      </c>
      <c r="D20" s="122"/>
      <c r="E20" s="116"/>
      <c r="F20" s="116"/>
      <c r="G20" s="118"/>
      <c r="H20" s="181"/>
      <c r="I20" s="181"/>
      <c r="J20" s="181"/>
      <c r="K20" s="181"/>
      <c r="L20" s="95"/>
    </row>
    <row r="21" spans="1:13" ht="31.15" customHeight="1" x14ac:dyDescent="0.2">
      <c r="A21" s="177" t="s">
        <v>136</v>
      </c>
      <c r="B21" s="177"/>
      <c r="C21" s="121">
        <f>SUM(D3:D10,G3:G8,G12:G14)</f>
        <v>0</v>
      </c>
      <c r="D21" s="123"/>
      <c r="E21" s="124"/>
      <c r="F21" s="125"/>
      <c r="G21" s="125"/>
      <c r="H21" s="124"/>
    </row>
    <row r="22" spans="1:13" ht="36.6" customHeight="1" x14ac:dyDescent="0.25">
      <c r="A22" s="178" t="s">
        <v>155</v>
      </c>
      <c r="B22" s="178"/>
      <c r="C22" s="126">
        <f>SUM(C3:C10,C13:C19)</f>
        <v>0</v>
      </c>
      <c r="D22" s="123"/>
      <c r="E22" s="124"/>
      <c r="F22" s="125"/>
      <c r="G22" s="125"/>
      <c r="H22" s="125"/>
    </row>
    <row r="23" spans="1:13" ht="38.65" customHeight="1" x14ac:dyDescent="0.25">
      <c r="A23" s="178" t="s">
        <v>156</v>
      </c>
      <c r="B23" s="178"/>
      <c r="C23" s="121">
        <f>SUM(D3:D10)</f>
        <v>0</v>
      </c>
      <c r="D23" s="123"/>
      <c r="E23" s="124"/>
      <c r="F23" s="125"/>
      <c r="G23" s="125"/>
      <c r="H23" s="124"/>
    </row>
    <row r="24" spans="1:13" ht="33.950000000000003" customHeight="1" x14ac:dyDescent="0.25">
      <c r="A24" s="178" t="s">
        <v>137</v>
      </c>
      <c r="B24" s="178"/>
      <c r="C24" s="127"/>
      <c r="D24" s="123"/>
      <c r="E24" s="124"/>
      <c r="F24" s="125"/>
      <c r="G24" s="125"/>
      <c r="H24" s="124"/>
    </row>
    <row r="25" spans="1:13" ht="15.75" x14ac:dyDescent="0.2">
      <c r="A25" s="124"/>
      <c r="B25" s="128"/>
      <c r="C25" s="124"/>
      <c r="D25" s="124"/>
      <c r="E25" s="124"/>
      <c r="F25" s="125"/>
      <c r="G25" s="125"/>
      <c r="H25" s="124"/>
    </row>
  </sheetData>
  <sheetProtection selectLockedCells="1" selectUnlockedCells="1"/>
  <mergeCells count="29">
    <mergeCell ref="B1:G1"/>
    <mergeCell ref="I3:K3"/>
    <mergeCell ref="A9:A11"/>
    <mergeCell ref="E9:G10"/>
    <mergeCell ref="H9:H11"/>
    <mergeCell ref="C11:G11"/>
    <mergeCell ref="I11:L11"/>
    <mergeCell ref="A12:B12"/>
    <mergeCell ref="C12:D12"/>
    <mergeCell ref="A13:B13"/>
    <mergeCell ref="C13:D13"/>
    <mergeCell ref="A14:B14"/>
    <mergeCell ref="C14:D14"/>
    <mergeCell ref="A15:B15"/>
    <mergeCell ref="C15:D15"/>
    <mergeCell ref="A16:B16"/>
    <mergeCell ref="C16:D16"/>
    <mergeCell ref="A17:B17"/>
    <mergeCell ref="C17:D17"/>
    <mergeCell ref="C18:D18"/>
    <mergeCell ref="A19:B19"/>
    <mergeCell ref="C19:D19"/>
    <mergeCell ref="A20:B20"/>
    <mergeCell ref="H20:K20"/>
    <mergeCell ref="A21:B21"/>
    <mergeCell ref="A22:B22"/>
    <mergeCell ref="A23:B23"/>
    <mergeCell ref="A24:B24"/>
    <mergeCell ref="A18:B18"/>
  </mergeCells>
  <pageMargins left="0.7" right="0.7" top="0.75" bottom="0.75" header="0.51180555555555551" footer="0.51180555555555551"/>
  <pageSetup paperSize="9"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4"/>
  <sheetViews>
    <sheetView topLeftCell="A10" zoomScale="70" zoomScaleNormal="70" zoomScaleSheetLayoutView="70" workbookViewId="0">
      <selection activeCell="E15" sqref="E15:F19"/>
    </sheetView>
  </sheetViews>
  <sheetFormatPr defaultColWidth="8.7109375" defaultRowHeight="12.75" x14ac:dyDescent="0.2"/>
  <cols>
    <col min="1" max="1" width="16.42578125" style="129" customWidth="1"/>
    <col min="2" max="2" width="42.42578125" style="15" customWidth="1"/>
    <col min="3" max="3" width="7.7109375" style="9" customWidth="1"/>
    <col min="4" max="4" width="8.7109375" style="9"/>
    <col min="5" max="5" width="45" style="9" customWidth="1"/>
    <col min="6" max="6" width="9.28515625" style="15" customWidth="1"/>
    <col min="7" max="7" width="10.28515625" style="15" customWidth="1"/>
    <col min="8" max="8" width="53.7109375" style="9" customWidth="1"/>
    <col min="9" max="16384" width="8.7109375" style="9"/>
  </cols>
  <sheetData>
    <row r="1" spans="1:13" ht="32.65" customHeight="1" x14ac:dyDescent="0.2">
      <c r="A1" s="130"/>
      <c r="B1" s="196" t="s">
        <v>138</v>
      </c>
      <c r="C1" s="196"/>
      <c r="D1" s="196"/>
      <c r="E1" s="196"/>
      <c r="F1" s="196"/>
      <c r="G1" s="196"/>
      <c r="H1" s="132"/>
    </row>
    <row r="2" spans="1:13" ht="74.650000000000006" customHeight="1" x14ac:dyDescent="0.2">
      <c r="A2" s="131" t="s">
        <v>103</v>
      </c>
      <c r="B2" s="131" t="s">
        <v>139</v>
      </c>
      <c r="C2" s="10" t="s">
        <v>153</v>
      </c>
      <c r="D2" s="133" t="s">
        <v>140</v>
      </c>
      <c r="E2" s="131" t="s">
        <v>141</v>
      </c>
      <c r="F2" s="10" t="s">
        <v>153</v>
      </c>
      <c r="G2" s="10" t="s">
        <v>105</v>
      </c>
      <c r="H2" s="134" t="s">
        <v>142</v>
      </c>
    </row>
    <row r="3" spans="1:13" ht="149.25" customHeight="1" x14ac:dyDescent="0.2">
      <c r="A3" s="135" t="s">
        <v>91</v>
      </c>
      <c r="B3" s="91" t="s">
        <v>108</v>
      </c>
      <c r="C3" s="135"/>
      <c r="D3" s="136"/>
      <c r="E3" s="93" t="s">
        <v>109</v>
      </c>
      <c r="F3" s="197" t="s">
        <v>143</v>
      </c>
      <c r="G3" s="197"/>
      <c r="H3" s="137"/>
      <c r="I3" s="198"/>
      <c r="J3" s="198"/>
      <c r="K3" s="198"/>
    </row>
    <row r="4" spans="1:13" ht="104.65" customHeight="1" x14ac:dyDescent="0.2">
      <c r="A4" s="139" t="s">
        <v>92</v>
      </c>
      <c r="B4" s="97" t="s">
        <v>110</v>
      </c>
      <c r="C4" s="139"/>
      <c r="D4" s="140"/>
      <c r="E4" s="98" t="s">
        <v>111</v>
      </c>
      <c r="F4" s="197"/>
      <c r="G4" s="197"/>
      <c r="H4" s="141"/>
    </row>
    <row r="5" spans="1:13" ht="71.650000000000006" customHeight="1" x14ac:dyDescent="0.25">
      <c r="A5" s="156" t="s">
        <v>93</v>
      </c>
      <c r="B5" s="156" t="s">
        <v>112</v>
      </c>
      <c r="C5" s="156"/>
      <c r="D5" s="156"/>
      <c r="E5" s="102" t="s">
        <v>113</v>
      </c>
      <c r="F5" s="197"/>
      <c r="G5" s="197"/>
      <c r="H5" s="141"/>
      <c r="I5" s="144"/>
    </row>
    <row r="6" spans="1:13" ht="71.650000000000006" customHeight="1" x14ac:dyDescent="0.25">
      <c r="A6" s="100" t="s">
        <v>94</v>
      </c>
      <c r="B6" s="101" t="s">
        <v>114</v>
      </c>
      <c r="C6" s="100"/>
      <c r="D6" s="100"/>
      <c r="E6" s="102" t="s">
        <v>115</v>
      </c>
      <c r="F6" s="197"/>
      <c r="G6" s="197"/>
      <c r="H6" s="141"/>
      <c r="I6" s="144"/>
    </row>
    <row r="7" spans="1:13" ht="71.650000000000006" customHeight="1" x14ac:dyDescent="0.25">
      <c r="A7" s="100" t="s">
        <v>116</v>
      </c>
      <c r="B7" s="101" t="s">
        <v>117</v>
      </c>
      <c r="C7" s="100"/>
      <c r="D7" s="100"/>
      <c r="E7" s="102" t="s">
        <v>118</v>
      </c>
      <c r="F7" s="197"/>
      <c r="G7" s="197"/>
      <c r="H7" s="141"/>
      <c r="I7" s="144"/>
    </row>
    <row r="8" spans="1:13" ht="83.1" customHeight="1" x14ac:dyDescent="0.2">
      <c r="A8" s="145" t="s">
        <v>96</v>
      </c>
      <c r="B8" s="106" t="s">
        <v>119</v>
      </c>
      <c r="C8" s="145"/>
      <c r="D8" s="146"/>
      <c r="E8" s="107" t="s">
        <v>120</v>
      </c>
      <c r="F8" s="197"/>
      <c r="G8" s="197"/>
      <c r="H8" s="141"/>
    </row>
    <row r="9" spans="1:13" ht="110.85" customHeight="1" x14ac:dyDescent="0.2">
      <c r="A9" s="199" t="s">
        <v>97</v>
      </c>
      <c r="B9" s="110" t="s">
        <v>121</v>
      </c>
      <c r="C9" s="147"/>
      <c r="D9" s="148"/>
      <c r="E9" s="149" t="s">
        <v>144</v>
      </c>
      <c r="F9" s="157"/>
      <c r="G9" s="158"/>
      <c r="H9" s="150"/>
    </row>
    <row r="10" spans="1:13" ht="55.9" customHeight="1" x14ac:dyDescent="0.2">
      <c r="A10" s="199"/>
      <c r="B10" s="113" t="s">
        <v>124</v>
      </c>
      <c r="C10" s="200" t="s">
        <v>145</v>
      </c>
      <c r="D10" s="200"/>
      <c r="E10" s="200"/>
      <c r="F10" s="151"/>
      <c r="G10" s="151"/>
      <c r="H10" s="152"/>
      <c r="I10" s="138"/>
      <c r="J10" s="138"/>
      <c r="K10" s="138"/>
      <c r="L10" s="138"/>
    </row>
    <row r="11" spans="1:13" ht="64.900000000000006" customHeight="1" x14ac:dyDescent="0.2">
      <c r="A11" s="201" t="s">
        <v>148</v>
      </c>
      <c r="B11" s="201"/>
      <c r="C11" s="202" t="s">
        <v>153</v>
      </c>
      <c r="D11" s="202"/>
      <c r="E11" s="114" t="s">
        <v>126</v>
      </c>
      <c r="F11" s="203" t="s">
        <v>146</v>
      </c>
      <c r="G11" s="203"/>
      <c r="H11" s="141"/>
    </row>
    <row r="12" spans="1:13" ht="30" customHeight="1" x14ac:dyDescent="0.2">
      <c r="A12" s="179" t="s">
        <v>127</v>
      </c>
      <c r="B12" s="179"/>
      <c r="C12" s="194"/>
      <c r="D12" s="194"/>
      <c r="E12" s="114" t="s">
        <v>128</v>
      </c>
      <c r="F12" s="203"/>
      <c r="G12" s="203"/>
      <c r="H12" s="141"/>
    </row>
    <row r="13" spans="1:13" ht="27.6" customHeight="1" x14ac:dyDescent="0.2">
      <c r="A13" s="179" t="s">
        <v>129</v>
      </c>
      <c r="B13" s="179"/>
      <c r="C13" s="194"/>
      <c r="D13" s="194"/>
      <c r="E13" s="114" t="s">
        <v>130</v>
      </c>
      <c r="F13" s="203"/>
      <c r="G13" s="203"/>
      <c r="H13" s="141"/>
    </row>
    <row r="14" spans="1:13" ht="15" customHeight="1" x14ac:dyDescent="0.2">
      <c r="A14" s="179" t="s">
        <v>131</v>
      </c>
      <c r="B14" s="179"/>
      <c r="C14" s="194"/>
      <c r="D14" s="194"/>
      <c r="E14" s="153"/>
      <c r="F14" s="154"/>
      <c r="G14" s="154"/>
    </row>
    <row r="15" spans="1:13" ht="26.65" customHeight="1" x14ac:dyDescent="0.2">
      <c r="A15" s="179" t="s">
        <v>132</v>
      </c>
      <c r="B15" s="179"/>
      <c r="C15" s="195"/>
      <c r="D15" s="195"/>
      <c r="E15" s="193"/>
      <c r="F15" s="193"/>
      <c r="G15" s="155"/>
      <c r="I15" s="21"/>
      <c r="J15" s="21"/>
      <c r="L15" s="21"/>
      <c r="M15" s="21"/>
    </row>
    <row r="16" spans="1:13" ht="48" customHeight="1" x14ac:dyDescent="0.2">
      <c r="A16" s="179" t="s">
        <v>133</v>
      </c>
      <c r="B16" s="179"/>
      <c r="C16" s="194"/>
      <c r="D16" s="194"/>
      <c r="E16" s="193"/>
      <c r="F16" s="193"/>
      <c r="G16" s="155"/>
      <c r="I16" s="21"/>
      <c r="J16" s="21"/>
      <c r="K16" s="21"/>
      <c r="L16" s="21"/>
      <c r="M16" s="21"/>
    </row>
    <row r="17" spans="1:11" ht="15.6" customHeight="1" x14ac:dyDescent="0.2">
      <c r="A17" s="179" t="s">
        <v>134</v>
      </c>
      <c r="B17" s="179"/>
      <c r="C17" s="194"/>
      <c r="D17" s="194"/>
      <c r="E17" s="193"/>
      <c r="F17" s="193"/>
      <c r="G17" s="155"/>
    </row>
    <row r="18" spans="1:11" ht="15.6" customHeight="1" x14ac:dyDescent="0.2">
      <c r="A18" s="179" t="s">
        <v>135</v>
      </c>
      <c r="B18" s="179"/>
      <c r="C18" s="194"/>
      <c r="D18" s="194"/>
      <c r="E18" s="193"/>
      <c r="F18" s="193"/>
      <c r="G18" s="155"/>
      <c r="H18" s="132"/>
    </row>
    <row r="19" spans="1:11" ht="28.9" customHeight="1" x14ac:dyDescent="0.2">
      <c r="A19" s="190" t="s">
        <v>157</v>
      </c>
      <c r="B19" s="190"/>
      <c r="C19" s="191">
        <f>SUM(C12:D18,C3:C9)</f>
        <v>0</v>
      </c>
      <c r="D19" s="191"/>
      <c r="E19" s="193"/>
      <c r="F19" s="193"/>
      <c r="G19" s="155"/>
      <c r="H19" s="193"/>
      <c r="I19" s="193"/>
      <c r="J19" s="193"/>
      <c r="K19" s="193"/>
    </row>
    <row r="20" spans="1:11" ht="35.65" customHeight="1" x14ac:dyDescent="0.2">
      <c r="A20" s="190" t="s">
        <v>147</v>
      </c>
      <c r="B20" s="190"/>
      <c r="C20" s="191">
        <f>SUM(D3:D9)</f>
        <v>0</v>
      </c>
      <c r="D20" s="191"/>
    </row>
    <row r="21" spans="1:11" ht="26.65" customHeight="1" x14ac:dyDescent="0.2">
      <c r="A21" s="190" t="s">
        <v>137</v>
      </c>
      <c r="B21" s="190"/>
      <c r="C21" s="192"/>
      <c r="D21" s="192"/>
      <c r="H21" s="15"/>
    </row>
    <row r="23" spans="1:11" ht="15.75" x14ac:dyDescent="0.25">
      <c r="B23" s="144"/>
    </row>
    <row r="24" spans="1:11" ht="15.75" x14ac:dyDescent="0.2">
      <c r="B24" s="128"/>
    </row>
  </sheetData>
  <sheetProtection selectLockedCells="1" selectUnlockedCells="1"/>
  <mergeCells count="30">
    <mergeCell ref="A11:B11"/>
    <mergeCell ref="C11:D11"/>
    <mergeCell ref="F11:G13"/>
    <mergeCell ref="A12:B12"/>
    <mergeCell ref="C12:D12"/>
    <mergeCell ref="A13:B13"/>
    <mergeCell ref="C13:D13"/>
    <mergeCell ref="B1:G1"/>
    <mergeCell ref="F3:G8"/>
    <mergeCell ref="I3:K3"/>
    <mergeCell ref="A9:A10"/>
    <mergeCell ref="C10:E10"/>
    <mergeCell ref="A14:B14"/>
    <mergeCell ref="C14:D14"/>
    <mergeCell ref="A15:B15"/>
    <mergeCell ref="C15:D15"/>
    <mergeCell ref="H19:K19"/>
    <mergeCell ref="A20:B20"/>
    <mergeCell ref="C20:D20"/>
    <mergeCell ref="A21:B21"/>
    <mergeCell ref="C21:D21"/>
    <mergeCell ref="E15:F19"/>
    <mergeCell ref="A16:B16"/>
    <mergeCell ref="C16:D16"/>
    <mergeCell ref="A17:B17"/>
    <mergeCell ref="C17:D17"/>
    <mergeCell ref="A18:B18"/>
    <mergeCell ref="C18:D18"/>
    <mergeCell ref="A19:B19"/>
    <mergeCell ref="C19:D19"/>
  </mergeCells>
  <pageMargins left="0.7" right="0.7" top="0.75" bottom="0.75"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tabSelected="1" topLeftCell="A2" zoomScale="70" zoomScaleNormal="70" workbookViewId="0">
      <selection activeCell="N6" sqref="N6"/>
    </sheetView>
  </sheetViews>
  <sheetFormatPr defaultColWidth="8.7109375" defaultRowHeight="14.25" x14ac:dyDescent="0.2"/>
  <cols>
    <col min="1" max="1" width="26.28515625" style="5" customWidth="1"/>
    <col min="2" max="2" width="15.28515625" style="6" customWidth="1"/>
    <col min="3" max="3" width="15.28515625" style="7" customWidth="1"/>
    <col min="4" max="4" width="15.28515625" style="6" customWidth="1"/>
    <col min="5" max="5" width="5.7109375" style="8" customWidth="1"/>
    <col min="6" max="6" width="15.28515625" style="6" customWidth="1"/>
    <col min="7" max="7" width="16.28515625" style="9" customWidth="1"/>
    <col min="8" max="8" width="18.28515625" style="9" customWidth="1"/>
    <col min="9" max="16384" width="8.7109375" style="9"/>
  </cols>
  <sheetData>
    <row r="1" spans="1:11" ht="82.5" customHeight="1" x14ac:dyDescent="0.2">
      <c r="A1" s="10" t="s">
        <v>35</v>
      </c>
      <c r="B1" s="5" t="s">
        <v>36</v>
      </c>
      <c r="C1" s="11" t="s">
        <v>37</v>
      </c>
      <c r="D1" s="5" t="s">
        <v>38</v>
      </c>
      <c r="E1" s="12"/>
      <c r="F1" s="13" t="s">
        <v>39</v>
      </c>
      <c r="G1" s="13" t="s">
        <v>40</v>
      </c>
      <c r="H1" s="14" t="s">
        <v>41</v>
      </c>
      <c r="I1" s="15"/>
    </row>
    <row r="2" spans="1:11" ht="19.149999999999999" customHeight="1" x14ac:dyDescent="0.2">
      <c r="A2" s="5" t="s">
        <v>42</v>
      </c>
      <c r="C2" s="6"/>
      <c r="E2" s="12"/>
      <c r="F2" s="16">
        <f>SUM(B2:B39)+SUM(C2:C39)</f>
        <v>0</v>
      </c>
      <c r="G2" s="16">
        <f>SUM(D2:D39)</f>
        <v>0</v>
      </c>
      <c r="H2" s="17" t="e">
        <f>G2/F2</f>
        <v>#DIV/0!</v>
      </c>
    </row>
    <row r="3" spans="1:11" x14ac:dyDescent="0.2">
      <c r="A3" s="5" t="s">
        <v>43</v>
      </c>
      <c r="C3" s="6"/>
      <c r="E3" s="12"/>
      <c r="F3" s="12"/>
    </row>
    <row r="4" spans="1:11" ht="40.5" customHeight="1" x14ac:dyDescent="0.2">
      <c r="A4" s="5" t="s">
        <v>44</v>
      </c>
      <c r="B4" s="159"/>
      <c r="C4" s="159"/>
      <c r="D4" s="159"/>
      <c r="E4" s="18"/>
      <c r="F4" s="160" t="s">
        <v>45</v>
      </c>
      <c r="G4" s="160"/>
      <c r="H4" s="160"/>
      <c r="I4" s="160"/>
      <c r="J4" s="19"/>
      <c r="K4" s="19"/>
    </row>
    <row r="5" spans="1:11" ht="25.9" customHeight="1" x14ac:dyDescent="0.2">
      <c r="A5" s="5" t="s">
        <v>46</v>
      </c>
      <c r="B5" s="159"/>
      <c r="C5" s="159"/>
      <c r="D5" s="159"/>
      <c r="E5" s="18"/>
      <c r="F5" s="161" t="s">
        <v>47</v>
      </c>
      <c r="G5" s="161"/>
      <c r="H5" s="161"/>
      <c r="I5" s="161"/>
      <c r="J5" s="20"/>
      <c r="K5" s="20"/>
    </row>
    <row r="6" spans="1:11" ht="49.5" customHeight="1" x14ac:dyDescent="0.2">
      <c r="A6" s="5" t="s">
        <v>48</v>
      </c>
      <c r="B6" s="159"/>
      <c r="C6" s="159"/>
      <c r="D6" s="159"/>
      <c r="E6" s="12"/>
      <c r="F6" s="162" t="s">
        <v>49</v>
      </c>
      <c r="G6" s="162"/>
      <c r="H6" s="162"/>
      <c r="I6" s="162"/>
    </row>
    <row r="7" spans="1:11" x14ac:dyDescent="0.2">
      <c r="A7" s="5" t="s">
        <v>50</v>
      </c>
      <c r="B7" s="159"/>
      <c r="C7" s="159"/>
      <c r="D7" s="159"/>
      <c r="E7" s="12"/>
      <c r="F7" s="162"/>
      <c r="G7" s="162"/>
      <c r="H7" s="162"/>
      <c r="I7" s="162"/>
    </row>
    <row r="8" spans="1:11" ht="25.15" customHeight="1" x14ac:dyDescent="0.2">
      <c r="A8" s="5" t="s">
        <v>51</v>
      </c>
      <c r="B8" s="159"/>
      <c r="C8" s="159"/>
      <c r="D8" s="159"/>
      <c r="E8" s="21"/>
      <c r="F8" s="162"/>
      <c r="G8" s="162"/>
      <c r="H8" s="162"/>
      <c r="I8" s="162"/>
    </row>
    <row r="9" spans="1:11" x14ac:dyDescent="0.2">
      <c r="A9" s="5" t="s">
        <v>52</v>
      </c>
      <c r="B9" s="159"/>
      <c r="C9" s="159"/>
      <c r="D9" s="159"/>
      <c r="E9" s="12"/>
      <c r="F9" s="12"/>
    </row>
    <row r="10" spans="1:11" ht="28.5" x14ac:dyDescent="0.2">
      <c r="A10" s="5" t="s">
        <v>53</v>
      </c>
      <c r="B10" s="159"/>
      <c r="C10" s="159"/>
      <c r="D10" s="159"/>
      <c r="E10" s="12"/>
      <c r="F10" s="12"/>
    </row>
    <row r="11" spans="1:11" ht="57.4" customHeight="1" x14ac:dyDescent="0.2">
      <c r="A11" s="5" t="s">
        <v>54</v>
      </c>
      <c r="B11" s="159"/>
      <c r="C11" s="159"/>
      <c r="D11" s="159"/>
      <c r="E11" s="12"/>
      <c r="F11" s="12"/>
    </row>
    <row r="12" spans="1:11" ht="42" customHeight="1" x14ac:dyDescent="0.2">
      <c r="A12" s="5" t="s">
        <v>55</v>
      </c>
      <c r="B12" s="159"/>
      <c r="C12" s="159"/>
      <c r="D12" s="159"/>
      <c r="E12" s="12"/>
      <c r="F12" s="12"/>
    </row>
    <row r="13" spans="1:11" ht="42.75" x14ac:dyDescent="0.2">
      <c r="A13" s="5" t="s">
        <v>56</v>
      </c>
      <c r="B13" s="159"/>
      <c r="C13" s="159"/>
      <c r="D13" s="159"/>
      <c r="E13" s="12"/>
      <c r="F13" s="12"/>
    </row>
    <row r="14" spans="1:11" ht="28.5" x14ac:dyDescent="0.2">
      <c r="A14" s="5" t="s">
        <v>57</v>
      </c>
      <c r="B14" s="159"/>
      <c r="C14" s="159"/>
      <c r="D14" s="159"/>
      <c r="E14" s="12"/>
      <c r="F14" s="12"/>
    </row>
    <row r="15" spans="1:11" x14ac:dyDescent="0.2">
      <c r="B15" s="159"/>
      <c r="C15" s="159"/>
      <c r="D15" s="159"/>
    </row>
    <row r="16" spans="1:11" x14ac:dyDescent="0.2">
      <c r="B16" s="159"/>
      <c r="C16" s="159"/>
      <c r="D16" s="159"/>
    </row>
    <row r="17" spans="2:4" x14ac:dyDescent="0.2">
      <c r="B17" s="159"/>
      <c r="C17" s="159"/>
      <c r="D17" s="159"/>
    </row>
    <row r="18" spans="2:4" x14ac:dyDescent="0.2">
      <c r="B18" s="159"/>
      <c r="C18" s="159"/>
      <c r="D18" s="159"/>
    </row>
    <row r="19" spans="2:4" x14ac:dyDescent="0.2">
      <c r="B19" s="159"/>
      <c r="C19" s="159"/>
      <c r="D19" s="159"/>
    </row>
    <row r="20" spans="2:4" x14ac:dyDescent="0.2">
      <c r="B20" s="159"/>
      <c r="C20" s="159"/>
      <c r="D20" s="159"/>
    </row>
    <row r="21" spans="2:4" x14ac:dyDescent="0.2">
      <c r="C21" s="6"/>
    </row>
  </sheetData>
  <sheetProtection selectLockedCells="1" selectUnlockedCells="1"/>
  <mergeCells count="3">
    <mergeCell ref="F4:I4"/>
    <mergeCell ref="F5:I5"/>
    <mergeCell ref="F6:I8"/>
  </mergeCells>
  <pageMargins left="0.7" right="0.7" top="0.75" bottom="0.75" header="0.51180555555555551" footer="0.51180555555555551"/>
  <pageSetup paperSize="9"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zoomScale="85" zoomScaleNormal="85" workbookViewId="0">
      <selection activeCell="K14" sqref="K14"/>
    </sheetView>
  </sheetViews>
  <sheetFormatPr defaultRowHeight="12.75" x14ac:dyDescent="0.2"/>
  <cols>
    <col min="1" max="1" width="3.7109375" customWidth="1"/>
    <col min="2" max="2" width="15.7109375" style="22" customWidth="1"/>
    <col min="3" max="3" width="9.28515625" style="22" customWidth="1"/>
    <col min="4" max="4" width="9.28515625" customWidth="1"/>
    <col min="5" max="5" width="16.7109375" customWidth="1"/>
    <col min="6" max="6" width="24.7109375" customWidth="1"/>
    <col min="7" max="7" width="17.7109375" customWidth="1"/>
    <col min="8" max="9" width="11.28515625" customWidth="1"/>
    <col min="10" max="10" width="12.7109375" customWidth="1"/>
    <col min="11" max="11" width="33.28515625" customWidth="1"/>
    <col min="12" max="12" width="5.7109375" customWidth="1"/>
    <col min="13" max="13" width="14" customWidth="1"/>
  </cols>
  <sheetData>
    <row r="1" spans="1:12" ht="66.599999999999994" customHeight="1" x14ac:dyDescent="0.25">
      <c r="A1" s="23"/>
      <c r="B1" s="24" t="s">
        <v>58</v>
      </c>
      <c r="C1" s="171" t="s">
        <v>149</v>
      </c>
      <c r="D1" s="171"/>
      <c r="E1" s="25" t="s">
        <v>59</v>
      </c>
      <c r="F1" s="25" t="s">
        <v>150</v>
      </c>
      <c r="G1" s="25" t="s">
        <v>60</v>
      </c>
      <c r="H1" s="26" t="s">
        <v>151</v>
      </c>
      <c r="I1" s="26" t="s">
        <v>61</v>
      </c>
      <c r="K1" s="163"/>
      <c r="L1" s="163"/>
    </row>
    <row r="2" spans="1:12" ht="12.4" customHeight="1" x14ac:dyDescent="0.2">
      <c r="B2" s="27" t="s">
        <v>62</v>
      </c>
      <c r="C2" s="170">
        <f>SUM('Sorteerimata jäätmed (1 päev)'!C20:C20)</f>
        <v>0</v>
      </c>
      <c r="D2" s="170"/>
      <c r="E2" s="28">
        <f>SUM('Sorteerimata jäätmed (1 päev)'!C21:C21)</f>
        <v>0</v>
      </c>
      <c r="F2" s="28">
        <f>SUM('Sorteerimata jäätmed (1 päev)'!C22:C22)</f>
        <v>0</v>
      </c>
      <c r="G2" s="28">
        <f>SUM('Sorteerimata jäätmed (1 päev)'!C23:C23)</f>
        <v>0</v>
      </c>
      <c r="H2" s="28">
        <f>SUM('Sorteeritud jäätmed(1 päev)'!C19:D19)</f>
        <v>0</v>
      </c>
      <c r="I2" s="29">
        <f>SUM('Sorteeritud jäätmed(1 päev)'!C20:D20)</f>
        <v>0</v>
      </c>
      <c r="K2" s="22"/>
    </row>
    <row r="3" spans="1:12" x14ac:dyDescent="0.2">
      <c r="B3" s="27" t="s">
        <v>63</v>
      </c>
      <c r="C3" s="170">
        <f>SUM('sorteerimata jäätmed ( 2päev)'!C20:D20)</f>
        <v>0</v>
      </c>
      <c r="D3" s="170"/>
      <c r="E3" s="28">
        <f>SUM('sorteerimata jäätmed ( 2päev)'!C21:D21)</f>
        <v>0</v>
      </c>
      <c r="F3" s="28">
        <f>SUM('sorteerimata jäätmed ( 2päev)'!C22:D22)</f>
        <v>0</v>
      </c>
      <c r="G3" s="28">
        <f>SUM('sorteerimata jäätmed ( 2päev)'!C23:D23)</f>
        <v>0</v>
      </c>
      <c r="H3" s="28">
        <f>SUM('Sorteeritud jäätmed 2 päev'!C19:D19)</f>
        <v>0</v>
      </c>
      <c r="I3" s="29">
        <f>SUM('Sorteeritud jäätmed 2 päev'!C20:D20)</f>
        <v>0</v>
      </c>
      <c r="K3" s="15"/>
      <c r="L3" s="30"/>
    </row>
    <row r="4" spans="1:12" ht="22.9" customHeight="1" x14ac:dyDescent="0.3">
      <c r="B4" s="27" t="s">
        <v>64</v>
      </c>
      <c r="C4" s="170">
        <f>SUM('sorteerimata jäätmed  3 päev'!C20:D20)</f>
        <v>0</v>
      </c>
      <c r="D4" s="170"/>
      <c r="E4" s="28">
        <f>SUM('sorteerimata jäätmed  3 päev'!C21:D21)</f>
        <v>0</v>
      </c>
      <c r="F4" s="28">
        <f>SUM('sorteerimata jäätmed  3 päev'!C22:D22)</f>
        <v>0</v>
      </c>
      <c r="G4" s="28">
        <f>SUM('sorteerimata jäätmed  3 päev'!C23:D23)</f>
        <v>0</v>
      </c>
      <c r="H4" s="28">
        <f>SUM('Sorteeritud jäätmed 3 päev'!C19:D19)</f>
        <v>0</v>
      </c>
      <c r="I4" s="29">
        <f>SUM('Sorteeritud jäätmed 3 päev'!C20:D20)</f>
        <v>0</v>
      </c>
      <c r="K4" s="31" t="s">
        <v>65</v>
      </c>
      <c r="L4" s="9"/>
    </row>
    <row r="5" spans="1:12" ht="37.9" customHeight="1" x14ac:dyDescent="0.3">
      <c r="B5" s="27" t="s">
        <v>66</v>
      </c>
      <c r="C5" s="170">
        <f>SUM('sorteerimata jäätmed 4 päev'!C20:D20)</f>
        <v>0</v>
      </c>
      <c r="D5" s="170"/>
      <c r="E5" s="28">
        <f>SUM('sorteerimata jäätmed 4 päev'!C21:D21)</f>
        <v>0</v>
      </c>
      <c r="F5" s="28">
        <f>SUM('sorteerimata jäätmed 4 päev'!C22:D22)</f>
        <v>0</v>
      </c>
      <c r="G5" s="28">
        <f>SUM('sorteerimata jäätmed 4 päev'!C23:D23)</f>
        <v>0</v>
      </c>
      <c r="H5" s="28">
        <f>SUM('Sorteeritud jäätmed 4 päev'!C19:D19)</f>
        <v>0</v>
      </c>
      <c r="I5" s="29">
        <f>SUM('Sorteeritud jäätmed 4 päev'!C20:D20)</f>
        <v>0</v>
      </c>
      <c r="K5" s="32" t="s">
        <v>67</v>
      </c>
      <c r="L5" s="31"/>
    </row>
    <row r="6" spans="1:12" ht="20.25" x14ac:dyDescent="0.3">
      <c r="B6" s="33" t="s">
        <v>68</v>
      </c>
      <c r="C6" s="164">
        <f>SUM('Sorteerimata jäätmed 5 päev'!C20:D20)</f>
        <v>0</v>
      </c>
      <c r="D6" s="164"/>
      <c r="E6" s="34">
        <f>SUM('Sorteerimata jäätmed 5 päev'!C21:D21)</f>
        <v>0</v>
      </c>
      <c r="F6" s="34">
        <f>SUM('Sorteerimata jäätmed 5 päev'!C22:D22)</f>
        <v>0</v>
      </c>
      <c r="G6" s="34">
        <f>SUM('Sorteerimata jäätmed 5 päev'!C23:D23)</f>
        <v>0</v>
      </c>
      <c r="H6" s="34">
        <f>SUM('Sorteeritud jäätmed 5 päev'!C19:D19)</f>
        <v>0</v>
      </c>
      <c r="I6" s="35">
        <f>SUM('Sorteeritud jäätmed 5 päev'!C20:D20)</f>
        <v>0</v>
      </c>
      <c r="K6" s="36" t="s">
        <v>69</v>
      </c>
      <c r="L6" s="31"/>
    </row>
    <row r="7" spans="1:12" ht="13.15" customHeight="1" x14ac:dyDescent="0.2">
      <c r="B7" s="37" t="s">
        <v>70</v>
      </c>
      <c r="C7" s="165">
        <f>SUM(C2:D6)</f>
        <v>0</v>
      </c>
      <c r="D7" s="165"/>
      <c r="E7" s="38">
        <f>SUM(E2:E6)</f>
        <v>0</v>
      </c>
      <c r="F7" s="39">
        <f>SUM(F2:F6)</f>
        <v>0</v>
      </c>
      <c r="G7" s="40">
        <f>SUM(G2:G6)</f>
        <v>0</v>
      </c>
      <c r="H7" s="41">
        <f>SUM(H2:H6)</f>
        <v>0</v>
      </c>
      <c r="I7" s="42">
        <f>SUM(I2:I6)</f>
        <v>0</v>
      </c>
      <c r="K7" s="9"/>
      <c r="L7" s="9"/>
    </row>
    <row r="8" spans="1:12" ht="64.900000000000006" customHeight="1" x14ac:dyDescent="0.2">
      <c r="B8" s="43" t="s">
        <v>159</v>
      </c>
      <c r="C8" s="166">
        <f>SUM(C7,F7,H7)</f>
        <v>0</v>
      </c>
      <c r="D8" s="166"/>
    </row>
    <row r="9" spans="1:12" ht="69.75" customHeight="1" x14ac:dyDescent="0.2">
      <c r="B9" s="43" t="s">
        <v>71</v>
      </c>
      <c r="C9" s="167">
        <f>SUM(E7,G7,I7)</f>
        <v>0</v>
      </c>
      <c r="D9" s="167"/>
      <c r="E9" s="44"/>
      <c r="K9" s="22"/>
    </row>
    <row r="10" spans="1:12" ht="29.65" customHeight="1" x14ac:dyDescent="0.2">
      <c r="B10" s="168" t="s">
        <v>72</v>
      </c>
      <c r="C10" s="168"/>
      <c r="D10" s="168"/>
      <c r="E10" s="45"/>
      <c r="F10" s="46"/>
      <c r="G10" s="169"/>
      <c r="H10" s="169"/>
      <c r="I10" s="169"/>
      <c r="K10" s="22"/>
    </row>
    <row r="11" spans="1:12" ht="17.649999999999999" customHeight="1" x14ac:dyDescent="0.2">
      <c r="B11" s="47"/>
      <c r="C11" s="48" t="s">
        <v>73</v>
      </c>
      <c r="D11" s="49" t="s">
        <v>74</v>
      </c>
      <c r="E11" s="46"/>
      <c r="F11" s="46"/>
      <c r="H11" s="50"/>
      <c r="I11" s="50"/>
      <c r="J11" s="22"/>
      <c r="K11" s="22"/>
    </row>
    <row r="12" spans="1:12" ht="43.5" customHeight="1" x14ac:dyDescent="0.2">
      <c r="B12" s="51" t="s">
        <v>75</v>
      </c>
      <c r="C12" s="52" t="e">
        <f>C8/Prügikastide_asukoht!G2/1000</f>
        <v>#DIV/0!</v>
      </c>
      <c r="D12" s="53" t="e">
        <f>C9/Prügikastide_asukoht!G2</f>
        <v>#DIV/0!</v>
      </c>
      <c r="E12" s="46"/>
      <c r="F12" s="46"/>
      <c r="G12" s="44"/>
      <c r="H12" s="46"/>
      <c r="I12" s="46"/>
      <c r="J12" s="22"/>
      <c r="K12" s="163"/>
    </row>
    <row r="13" spans="1:12" ht="51.75" customHeight="1" x14ac:dyDescent="0.2">
      <c r="B13" s="54" t="s">
        <v>76</v>
      </c>
      <c r="C13" s="52" t="e">
        <f>C12*Prügikastide_asukoht!F2</f>
        <v>#DIV/0!</v>
      </c>
      <c r="D13" s="53" t="e">
        <f>D12*Prügikastide_asukoht!F2</f>
        <v>#DIV/0!</v>
      </c>
      <c r="E13" s="46"/>
      <c r="F13" s="46"/>
      <c r="G13" s="55"/>
      <c r="H13" s="50"/>
      <c r="I13" s="50"/>
      <c r="J13" s="22"/>
      <c r="K13" s="163"/>
    </row>
    <row r="14" spans="1:12" ht="53.25" customHeight="1" x14ac:dyDescent="0.2">
      <c r="B14" s="54" t="s">
        <v>77</v>
      </c>
      <c r="C14" s="56" t="e">
        <f>C13*4</f>
        <v>#DIV/0!</v>
      </c>
      <c r="D14" s="57" t="e">
        <f>D13*4</f>
        <v>#DIV/0!</v>
      </c>
      <c r="E14" s="46"/>
      <c r="F14" s="55"/>
      <c r="J14" s="44"/>
    </row>
    <row r="15" spans="1:12" ht="58.15" customHeight="1" x14ac:dyDescent="0.2">
      <c r="B15" s="54" t="s">
        <v>78</v>
      </c>
      <c r="C15" s="56" t="e">
        <f>C14*L6</f>
        <v>#DIV/0!</v>
      </c>
      <c r="D15" s="58" t="e">
        <f>D14*L6</f>
        <v>#DIV/0!</v>
      </c>
      <c r="E15" s="59"/>
      <c r="F15" s="60"/>
      <c r="J15" s="44"/>
      <c r="K15" s="61"/>
      <c r="L15" s="61"/>
    </row>
    <row r="16" spans="1:12" ht="85.9" customHeight="1" x14ac:dyDescent="0.2">
      <c r="B16" s="54" t="s">
        <v>79</v>
      </c>
      <c r="C16" s="62" t="e">
        <f>C15/L5</f>
        <v>#DIV/0!</v>
      </c>
      <c r="D16" s="63" t="e">
        <f>D15/L5</f>
        <v>#DIV/0!</v>
      </c>
      <c r="E16" s="46"/>
      <c r="J16" s="44"/>
    </row>
    <row r="18" spans="1:12" ht="25.5" customHeight="1" x14ac:dyDescent="0.2">
      <c r="I18" s="22"/>
      <c r="K18" s="64"/>
    </row>
    <row r="19" spans="1:12" ht="27.4" customHeight="1" x14ac:dyDescent="0.2">
      <c r="A19" s="22"/>
      <c r="H19" s="65"/>
      <c r="I19" s="66"/>
      <c r="J19" s="67"/>
      <c r="L19" s="68"/>
    </row>
    <row r="20" spans="1:12" ht="28.9" customHeight="1" x14ac:dyDescent="0.2">
      <c r="I20" s="22"/>
    </row>
    <row r="21" spans="1:12" ht="34.5" customHeight="1" x14ac:dyDescent="0.2">
      <c r="I21" s="22"/>
    </row>
    <row r="22" spans="1:12" ht="38.65" customHeight="1" x14ac:dyDescent="0.2">
      <c r="I22" s="22"/>
    </row>
    <row r="23" spans="1:12" ht="28.9" customHeight="1" x14ac:dyDescent="0.2">
      <c r="I23" s="22"/>
      <c r="J23" s="69"/>
    </row>
    <row r="24" spans="1:12" x14ac:dyDescent="0.2">
      <c r="I24" s="22"/>
      <c r="J24" s="69"/>
    </row>
    <row r="25" spans="1:12" x14ac:dyDescent="0.2">
      <c r="H25" s="22"/>
      <c r="I25" s="22"/>
    </row>
    <row r="26" spans="1:12" x14ac:dyDescent="0.2">
      <c r="B26"/>
      <c r="C26"/>
      <c r="I26" s="22"/>
      <c r="J26" s="69"/>
    </row>
    <row r="27" spans="1:12" ht="15.75" x14ac:dyDescent="0.2">
      <c r="A27" s="70"/>
      <c r="B27" s="71"/>
      <c r="C27" s="71"/>
      <c r="D27" s="72"/>
      <c r="E27" s="72"/>
      <c r="F27" s="72"/>
      <c r="G27" s="72"/>
      <c r="H27" s="72"/>
      <c r="I27" s="72"/>
    </row>
    <row r="28" spans="1:12" x14ac:dyDescent="0.2">
      <c r="A28" s="55"/>
      <c r="B28"/>
      <c r="C28"/>
    </row>
    <row r="29" spans="1:12" x14ac:dyDescent="0.2">
      <c r="A29" s="55"/>
      <c r="B29"/>
      <c r="C29"/>
      <c r="G29" s="73"/>
    </row>
  </sheetData>
  <sheetProtection selectLockedCells="1" selectUnlockedCells="1"/>
  <mergeCells count="13">
    <mergeCell ref="C5:D5"/>
    <mergeCell ref="C1:D1"/>
    <mergeCell ref="K1:L1"/>
    <mergeCell ref="C2:D2"/>
    <mergeCell ref="C3:D3"/>
    <mergeCell ref="C4:D4"/>
    <mergeCell ref="K12:K13"/>
    <mergeCell ref="C6:D6"/>
    <mergeCell ref="C7:D7"/>
    <mergeCell ref="C8:D8"/>
    <mergeCell ref="C9:D9"/>
    <mergeCell ref="B10:D10"/>
    <mergeCell ref="G10:I10"/>
  </mergeCells>
  <pageMargins left="0.7" right="0.7" top="0.75" bottom="0.75"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4"/>
  <sheetViews>
    <sheetView zoomScale="90" zoomScaleNormal="90" workbookViewId="0">
      <selection activeCell="D2" sqref="D2"/>
    </sheetView>
  </sheetViews>
  <sheetFormatPr defaultColWidth="8.7109375" defaultRowHeight="12.75" x14ac:dyDescent="0.2"/>
  <cols>
    <col min="1" max="1" width="15.42578125" style="9" customWidth="1"/>
    <col min="2" max="2" width="8.5703125" style="9" customWidth="1"/>
    <col min="3" max="16384" width="8.7109375" style="9"/>
  </cols>
  <sheetData>
    <row r="2" spans="1:5" ht="37.9" customHeight="1" x14ac:dyDescent="0.2">
      <c r="A2" s="173" t="s">
        <v>80</v>
      </c>
      <c r="B2" s="174" t="s">
        <v>81</v>
      </c>
      <c r="C2" s="174"/>
      <c r="D2" s="6" t="s">
        <v>82</v>
      </c>
      <c r="E2" s="6" t="s">
        <v>83</v>
      </c>
    </row>
    <row r="3" spans="1:5" ht="12.75" customHeight="1" x14ac:dyDescent="0.2">
      <c r="A3" s="173"/>
      <c r="B3" s="175" t="s">
        <v>84</v>
      </c>
      <c r="C3" s="175"/>
      <c r="D3" s="75"/>
      <c r="E3" s="75"/>
    </row>
    <row r="4" spans="1:5" ht="12.75" customHeight="1" x14ac:dyDescent="0.2">
      <c r="A4" s="173"/>
      <c r="B4" s="175" t="s">
        <v>85</v>
      </c>
      <c r="C4" s="175"/>
      <c r="D4" s="75"/>
      <c r="E4" s="75"/>
    </row>
    <row r="5" spans="1:5" ht="19.899999999999999" customHeight="1" x14ac:dyDescent="0.2">
      <c r="A5" s="173"/>
      <c r="B5" s="175" t="s">
        <v>86</v>
      </c>
      <c r="C5" s="175"/>
      <c r="D5" s="75"/>
      <c r="E5" s="75"/>
    </row>
    <row r="6" spans="1:5" ht="16.5" customHeight="1" x14ac:dyDescent="0.2">
      <c r="A6" s="12"/>
      <c r="B6" s="76"/>
      <c r="C6" s="76"/>
      <c r="D6" s="15"/>
      <c r="E6" s="15"/>
    </row>
    <row r="7" spans="1:5" ht="51" x14ac:dyDescent="0.2">
      <c r="A7" s="64" t="s">
        <v>87</v>
      </c>
      <c r="B7" s="74" t="s">
        <v>88</v>
      </c>
      <c r="C7" s="74" t="s">
        <v>89</v>
      </c>
    </row>
    <row r="8" spans="1:5" ht="16.899999999999999" customHeight="1" x14ac:dyDescent="0.2">
      <c r="A8" s="176" t="s">
        <v>90</v>
      </c>
      <c r="B8" s="176"/>
      <c r="C8" s="176"/>
    </row>
    <row r="9" spans="1:5" ht="15" x14ac:dyDescent="0.2">
      <c r="A9" s="77" t="s">
        <v>91</v>
      </c>
      <c r="B9" s="28">
        <f>SUM('Sorteerimata jäätmed (1 päev)'!C3:C3,'Sorteeritud jäätmed(1 päev)'!C3,'sorteerimata jäätmed ( 2päev)'!C3:D3,'Sorteeritud jäätmed 2 päev'!C3,'sorteerimata jäätmed  3 päev'!C3:D3,'Sorteeritud jäätmed 3 päev'!C3,'sorteerimata jäätmed 4 päev'!C3:D3,'Sorteeritud jäätmed 4 päev'!C3,'Sorteerimata jäätmed 5 päev'!C3:D3,'Sorteeritud jäätmed 5 päev'!C3)/1000</f>
        <v>0</v>
      </c>
      <c r="C9" s="28">
        <f>SUM('Sorteerimata jäätmed (1 päev)'!D3,'Sorteeritud jäätmed(1 päev)'!D3,'sorteerimata jäätmed ( 2päev)'!D3,'Sorteeritud jäätmed 2 päev'!D3,'sorteerimata jäätmed  3 päev'!D3,'Sorteeritud jäätmed 3 päev'!D3,'sorteerimata jäätmed 4 päev'!D3,'Sorteeritud jäätmed 4 päev'!D3,'Sorteerimata jäätmed 5 päev'!D3,'Sorteeritud jäätmed 5 päev'!D3)</f>
        <v>0</v>
      </c>
    </row>
    <row r="10" spans="1:5" ht="15" x14ac:dyDescent="0.2">
      <c r="A10" s="78" t="s">
        <v>92</v>
      </c>
      <c r="B10" s="28">
        <f>SUM('Sorteerimata jäätmed (1 päev)'!C4:D4,'Sorteeritud jäätmed(1 päev)'!C4,'sorteerimata jäätmed ( 2päev)'!C4:D4,'Sorteeritud jäätmed 2 päev'!C4,'sorteerimata jäätmed  3 päev'!C4:D4,'Sorteeritud jäätmed 3 päev'!C4,'sorteerimata jäätmed 4 päev'!C4:D4,'Sorteeritud jäätmed 4 päev'!C4,'Sorteerimata jäätmed 5 päev'!C4:D4,'Sorteeritud jäätmed 5 päev'!C4)/1000</f>
        <v>0</v>
      </c>
      <c r="C10" s="28">
        <f>SUM('Sorteerimata jäätmed (1 päev)'!D4,'Sorteeritud jäätmed(1 päev)'!D4,'sorteerimata jäätmed ( 2päev)'!D4,'Sorteeritud jäätmed 2 päev'!D4,'sorteerimata jäätmed  3 päev'!D4,'Sorteeritud jäätmed 3 päev'!D4,'sorteerimata jäätmed 4 päev'!D4,'Sorteeritud jäätmed 4 päev'!D4,'Sorteerimata jäätmed 5 päev'!D4,'Sorteeritud jäätmed 5 päev'!D4)</f>
        <v>0</v>
      </c>
    </row>
    <row r="11" spans="1:5" ht="15" x14ac:dyDescent="0.2">
      <c r="A11" s="79" t="s">
        <v>93</v>
      </c>
      <c r="B11" s="28">
        <f>SUM('Sorteerimata jäätmed (1 päev)'!C5:C5,'Sorteeritud jäätmed(1 päev)'!C5,'sorteerimata jäätmed ( 2päev)'!C5:C5,'Sorteeritud jäätmed 2 päev'!C5,'sorteerimata jäätmed  3 päev'!C5:C5,'Sorteeritud jäätmed 3 päev'!C5,'sorteerimata jäätmed 4 päev'!C5:C5,'Sorteeritud jäätmed 4 päev'!C5,'Sorteerimata jäätmed 5 päev'!C5:C5,'Sorteeritud jäätmed 5 päev'!C5)/1000</f>
        <v>0</v>
      </c>
      <c r="C11" s="28">
        <f>SUM('Sorteerimata jäätmed (1 päev)'!D5,'Sorteeritud jäätmed(1 päev)'!D5,'sorteerimata jäätmed ( 2päev)'!D5,'Sorteeritud jäätmed 2 päev'!D5,'sorteerimata jäätmed  3 päev'!D5,'Sorteeritud jäätmed 3 päev'!D5,'sorteerimata jäätmed 4 päev'!D5,'Sorteeritud jäätmed 4 päev'!D5,'Sorteerimata jäätmed 5 päev'!D5,'Sorteeritud jäätmed 5 päev'!D5)</f>
        <v>0</v>
      </c>
    </row>
    <row r="12" spans="1:5" ht="15" x14ac:dyDescent="0.2">
      <c r="A12" s="79" t="s">
        <v>94</v>
      </c>
      <c r="B12" s="28">
        <f>SUM('Sorteerimata jäätmed (1 päev)'!C6:C6,'Sorteeritud jäätmed(1 päev)'!C6,'sorteerimata jäätmed ( 2päev)'!C6:C6,'Sorteeritud jäätmed 2 päev'!C6,'sorteerimata jäätmed  3 päev'!C6:C6,'Sorteeritud jäätmed 3 päev'!C6,'sorteerimata jäätmed 4 päev'!C6:C6,'Sorteeritud jäätmed 4 päev'!C6,'Sorteerimata jäätmed 5 päev'!C6:C6,'Sorteeritud jäätmed 5 päev'!C6)/1000</f>
        <v>0</v>
      </c>
      <c r="C12" s="28">
        <f>SUM('Sorteerimata jäätmed (1 päev)'!D6,'Sorteeritud jäätmed(1 päev)'!D6,'sorteerimata jäätmed ( 2päev)'!D6,'Sorteeritud jäätmed 2 päev'!D6,'sorteerimata jäätmed  3 päev'!D6,'Sorteeritud jäätmed 3 päev'!D6,'sorteerimata jäätmed 4 päev'!D6,'Sorteeritud jäätmed 4 päev'!D6,'Sorteerimata jäätmed 5 päev'!D6,'Sorteeritud jäätmed 5 päev'!D6)</f>
        <v>0</v>
      </c>
    </row>
    <row r="13" spans="1:5" ht="15" x14ac:dyDescent="0.2">
      <c r="A13" s="79" t="s">
        <v>95</v>
      </c>
      <c r="B13" s="28">
        <f>SUM('Sorteerimata jäätmed (1 päev)'!C7:C7,'Sorteeritud jäätmed(1 päev)'!C7,'sorteerimata jäätmed ( 2päev)'!C7:C7,'Sorteeritud jäätmed 2 päev'!C7,'sorteerimata jäätmed  3 päev'!C7:C7,'Sorteeritud jäätmed 3 päev'!C7,'sorteerimata jäätmed 4 päev'!C7:C7,'Sorteeritud jäätmed 4 päev'!C7,'Sorteerimata jäätmed 5 päev'!C7:C7,'Sorteeritud jäätmed 5 päev'!C7)/1000</f>
        <v>0</v>
      </c>
      <c r="C13" s="28">
        <f>SUM('Sorteerimata jäätmed (1 päev)'!D7,'Sorteeritud jäätmed(1 päev)'!D7,'sorteerimata jäätmed ( 2päev)'!D7,'Sorteeritud jäätmed 2 päev'!D7,'sorteerimata jäätmed  3 päev'!D7,'Sorteeritud jäätmed 3 päev'!D7,'sorteerimata jäätmed 4 päev'!D7,'Sorteeritud jäätmed 4 päev'!D7,'Sorteerimata jäätmed 5 päev'!D7,'Sorteeritud jäätmed 5 päev'!D7)</f>
        <v>0</v>
      </c>
    </row>
    <row r="14" spans="1:5" ht="15" x14ac:dyDescent="0.2">
      <c r="A14" s="80" t="s">
        <v>96</v>
      </c>
      <c r="B14" s="28">
        <f>SUM('Sorteerimata jäätmed (1 päev)'!C8:C8,'Sorteeritud jäätmed(1 päev)'!C8,'sorteerimata jäätmed ( 2päev)'!C8:C8,'Sorteeritud jäätmed 2 päev'!C8,'sorteerimata jäätmed  3 päev'!C8:C8,'Sorteeritud jäätmed 3 päev'!C8,'sorteerimata jäätmed 4 päev'!C8:C8,'Sorteeritud jäätmed 4 päev'!C8,'Sorteerimata jäätmed 5 päev'!C8:C8,'Sorteeritud jäätmed 5 päev'!C6)/1000</f>
        <v>0</v>
      </c>
      <c r="C14" s="28">
        <f>SUM('Sorteerimata jäätmed (1 päev)'!D8,'Sorteeritud jäätmed(1 päev)'!D8,'sorteerimata jäätmed ( 2päev)'!D8,'Sorteeritud jäätmed 2 päev'!D8,'sorteerimata jäätmed  3 päev'!D8,'Sorteeritud jäätmed 3 päev'!D8,'sorteerimata jäätmed 4 päev'!D8,'Sorteeritud jäätmed 4 päev'!D8,'Sorteerimata jäätmed 5 päev'!D8,'Sorteeritud jäätmed 5 päev'!D8)</f>
        <v>0</v>
      </c>
    </row>
    <row r="15" spans="1:5" ht="43.5" customHeight="1" x14ac:dyDescent="0.2">
      <c r="A15" s="81" t="s">
        <v>97</v>
      </c>
      <c r="B15" s="28">
        <f>SUM('Sorteerimata jäätmed (1 päev)'!C9:C10,'Sorteeritud jäätmed(1 päev)'!C9,'sorteerimata jäätmed ( 2päev)'!C9:D10,'Sorteeritud jäätmed 2 päev'!C9,'sorteerimata jäätmed  3 päev'!C9:C10,'Sorteeritud jäätmed 3 päev'!C9,'sorteerimata jäätmed 4 päev'!C9:C10,'Sorteeritud jäätmed 4 päev'!C9,'Sorteerimata jäätmed 5 päev'!C9:C10,'Sorteeritud jäätmed 5 päev'!C9)/1000</f>
        <v>0</v>
      </c>
      <c r="C15" s="28">
        <f>SUM('Sorteerimata jäätmed (1 päev)'!D9:D10,'Sorteeritud jäätmed(1 päev)'!D9,'sorteerimata jäätmed ( 2päev)'!D9:D10,'Sorteeritud jäätmed 2 päev'!D9,'sorteerimata jäätmed  3 päev'!D9:D10,'Sorteeritud jäätmed 3 päev'!D9,'sorteerimata jäätmed 4 päev'!D9:D10,'Sorteeritud jäätmed 4 päev'!D9,'Sorteerimata jäätmed 5 päev'!D9:D10,'Sorteeritud jäätmed 5 päev'!D9)</f>
        <v>0</v>
      </c>
    </row>
    <row r="16" spans="1:5" ht="43.5" customHeight="1" x14ac:dyDescent="0.2">
      <c r="A16" s="82" t="s">
        <v>98</v>
      </c>
      <c r="B16" s="83">
        <f>SUM('Sorteerimata jäätmed (1 päev)'!C13:D19,'Sorteeritud jäätmed(1 päev)'!C12:D18,'sorteerimata jäätmed ( 2päev)'!C13:D19,'Sorteeritud jäätmed 2 päev'!C12:D18,'sorteerimata jäätmed  3 päev'!C13:D19,'Sorteeritud jäätmed 3 päev'!C12:D18,'sorteerimata jäätmed 4 päev'!C13:D19,'Sorteeritud jäätmed 4 päev'!C12:D18,'Sorteerimata jäätmed 5 päev'!C13:D19,'Sorteeritud jäätmed 5 päev'!C12:D18)/1000</f>
        <v>0</v>
      </c>
      <c r="C16" s="84"/>
    </row>
    <row r="17" spans="1:5" ht="18.399999999999999" customHeight="1" x14ac:dyDescent="0.2">
      <c r="A17" s="85" t="s">
        <v>99</v>
      </c>
      <c r="B17" s="28">
        <f>SUM('Sorteerimata jäätmed (1 päev)'!F3:F8,'Sorteerimata jäätmed (1 päev)'!F12:F14,'sorteerimata jäätmed ( 2päev)'!F3:F8,'sorteerimata jäätmed ( 2päev)'!F12:F14,'sorteerimata jäätmed  3 päev'!F3:F8,'sorteerimata jäätmed  3 päev'!F12:F14,'sorteerimata jäätmed 4 päev'!F3:F8,'sorteerimata jäätmed 4 päev'!F12:F14,'Sorteerimata jäätmed 5 päev'!F3:F8,'Sorteerimata jäätmed 5 päev'!F12:F14)/1000</f>
        <v>0</v>
      </c>
      <c r="C17" s="28">
        <f>SUM('Sorteerimata jäätmed (1 päev)'!G3:G8,'Sorteerimata jäätmed (1 päev)'!G12:G14,'sorteerimata jäätmed ( 2päev)'!G3:G8,'sorteerimata jäätmed ( 2päev)'!G12:G14,'sorteerimata jäätmed  3 päev'!G3:G8,'sorteerimata jäätmed  3 päev'!G12:G14,'sorteerimata jäätmed 4 päev'!G3:G8,'sorteerimata jäätmed 4 päev'!G12:G14,'Sorteerimata jäätmed 5 päev'!G3:G8,'Sorteerimata jäätmed 5 päev'!G12:G14)</f>
        <v>0</v>
      </c>
    </row>
    <row r="19" spans="1:5" ht="12.75" customHeight="1" x14ac:dyDescent="0.2">
      <c r="A19" s="172" t="s">
        <v>100</v>
      </c>
      <c r="B19" s="172"/>
      <c r="C19" s="172"/>
      <c r="D19" s="172"/>
      <c r="E19" s="172"/>
    </row>
    <row r="20" spans="1:5" x14ac:dyDescent="0.2">
      <c r="A20" s="172"/>
      <c r="B20" s="172"/>
      <c r="C20" s="172"/>
      <c r="D20" s="172"/>
      <c r="E20" s="172"/>
    </row>
    <row r="21" spans="1:5" ht="14.65" customHeight="1" x14ac:dyDescent="0.2">
      <c r="A21" s="172"/>
      <c r="B21" s="172"/>
      <c r="C21" s="172"/>
      <c r="D21" s="172"/>
      <c r="E21" s="172"/>
    </row>
    <row r="22" spans="1:5" ht="12.75" customHeight="1" x14ac:dyDescent="0.2">
      <c r="A22" s="172" t="s">
        <v>101</v>
      </c>
      <c r="B22" s="172"/>
      <c r="C22" s="172"/>
      <c r="D22" s="172"/>
      <c r="E22" s="172"/>
    </row>
    <row r="23" spans="1:5" x14ac:dyDescent="0.2">
      <c r="A23" s="172"/>
      <c r="B23" s="172"/>
      <c r="C23" s="172"/>
      <c r="D23" s="172"/>
      <c r="E23" s="172"/>
    </row>
    <row r="24" spans="1:5" ht="27" customHeight="1" x14ac:dyDescent="0.2">
      <c r="A24" s="172"/>
      <c r="B24" s="172"/>
      <c r="C24" s="172"/>
      <c r="D24" s="172"/>
      <c r="E24" s="172"/>
    </row>
  </sheetData>
  <sheetProtection selectLockedCells="1" selectUnlockedCells="1"/>
  <mergeCells count="8">
    <mergeCell ref="A19:E21"/>
    <mergeCell ref="A22:E24"/>
    <mergeCell ref="A2:A5"/>
    <mergeCell ref="B2:C2"/>
    <mergeCell ref="B3:C3"/>
    <mergeCell ref="B4:C4"/>
    <mergeCell ref="B5:C5"/>
    <mergeCell ref="A8:C8"/>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25"/>
  <sheetViews>
    <sheetView zoomScale="55" zoomScaleNormal="55" zoomScaleSheetLayoutView="70" workbookViewId="0">
      <selection activeCell="C3" sqref="C3"/>
    </sheetView>
  </sheetViews>
  <sheetFormatPr defaultColWidth="11.5703125" defaultRowHeight="12.75" x14ac:dyDescent="0.2"/>
  <cols>
    <col min="1" max="1" width="16.28515625" style="9" customWidth="1"/>
    <col min="2" max="2" width="37.7109375" style="15" customWidth="1"/>
    <col min="3" max="3" width="7.7109375" style="9" customWidth="1"/>
    <col min="4" max="4" width="8.5703125" style="9" customWidth="1"/>
    <col min="5" max="5" width="43.28515625" style="9" customWidth="1"/>
    <col min="6" max="6" width="8.7109375" style="15" customWidth="1"/>
    <col min="7" max="7" width="10" style="15" customWidth="1"/>
    <col min="8" max="8" width="54.7109375" style="9" customWidth="1"/>
    <col min="9" max="255" width="8.7109375" style="9" customWidth="1"/>
  </cols>
  <sheetData>
    <row r="1" spans="1:13" ht="32.65" customHeight="1" x14ac:dyDescent="0.25">
      <c r="A1" s="86"/>
      <c r="B1" s="184" t="s">
        <v>102</v>
      </c>
      <c r="C1" s="184"/>
      <c r="D1" s="184"/>
      <c r="E1" s="184"/>
      <c r="F1" s="184"/>
      <c r="G1" s="184"/>
      <c r="H1" s="87"/>
    </row>
    <row r="2" spans="1:13" ht="103.15" customHeight="1" x14ac:dyDescent="0.2">
      <c r="A2" s="88" t="s">
        <v>103</v>
      </c>
      <c r="B2" s="88" t="s">
        <v>104</v>
      </c>
      <c r="C2" s="88" t="s">
        <v>152</v>
      </c>
      <c r="D2" s="88" t="s">
        <v>105</v>
      </c>
      <c r="E2" s="88" t="s">
        <v>106</v>
      </c>
      <c r="F2" s="88" t="s">
        <v>153</v>
      </c>
      <c r="G2" s="88" t="s">
        <v>105</v>
      </c>
      <c r="H2" s="89" t="s">
        <v>107</v>
      </c>
    </row>
    <row r="3" spans="1:13" ht="164.25" x14ac:dyDescent="0.2">
      <c r="A3" s="90" t="s">
        <v>91</v>
      </c>
      <c r="B3" s="91" t="s">
        <v>108</v>
      </c>
      <c r="C3" s="92"/>
      <c r="D3" s="92"/>
      <c r="E3" s="93" t="s">
        <v>109</v>
      </c>
      <c r="F3" s="92"/>
      <c r="G3" s="92"/>
      <c r="H3" s="94"/>
      <c r="I3" s="185"/>
      <c r="J3" s="185"/>
      <c r="K3" s="185"/>
      <c r="L3" s="95"/>
    </row>
    <row r="4" spans="1:13" ht="166.9" customHeight="1" x14ac:dyDescent="0.2">
      <c r="A4" s="96" t="s">
        <v>92</v>
      </c>
      <c r="B4" s="97" t="s">
        <v>110</v>
      </c>
      <c r="C4" s="96"/>
      <c r="D4" s="96"/>
      <c r="E4" s="98" t="s">
        <v>111</v>
      </c>
      <c r="F4" s="99"/>
      <c r="G4" s="99"/>
      <c r="H4" s="94"/>
      <c r="I4" s="95"/>
      <c r="J4" s="95"/>
      <c r="K4" s="95"/>
      <c r="L4" s="95"/>
    </row>
    <row r="5" spans="1:13" ht="58.35" customHeight="1" x14ac:dyDescent="0.2">
      <c r="A5" s="100" t="s">
        <v>93</v>
      </c>
      <c r="B5" s="101" t="s">
        <v>112</v>
      </c>
      <c r="C5" s="100"/>
      <c r="D5" s="100"/>
      <c r="E5" s="102" t="s">
        <v>113</v>
      </c>
      <c r="F5" s="103"/>
      <c r="G5" s="103"/>
      <c r="H5" s="94"/>
      <c r="I5" s="104"/>
      <c r="J5" s="95"/>
      <c r="K5" s="95"/>
      <c r="L5" s="95"/>
    </row>
    <row r="6" spans="1:13" ht="58.35" customHeight="1" x14ac:dyDescent="0.2">
      <c r="A6" s="100" t="s">
        <v>94</v>
      </c>
      <c r="B6" s="101" t="s">
        <v>114</v>
      </c>
      <c r="C6" s="102"/>
      <c r="D6" s="102"/>
      <c r="E6" s="102" t="s">
        <v>115</v>
      </c>
      <c r="F6" s="103"/>
      <c r="G6" s="103"/>
      <c r="H6" s="94"/>
      <c r="I6" s="104"/>
      <c r="J6" s="95"/>
      <c r="K6" s="95"/>
      <c r="L6" s="95"/>
    </row>
    <row r="7" spans="1:13" ht="58.35" customHeight="1" x14ac:dyDescent="0.2">
      <c r="A7" s="100" t="s">
        <v>116</v>
      </c>
      <c r="B7" s="101" t="s">
        <v>117</v>
      </c>
      <c r="C7" s="100"/>
      <c r="D7" s="100"/>
      <c r="E7" s="102" t="s">
        <v>118</v>
      </c>
      <c r="F7" s="103"/>
      <c r="G7" s="103"/>
      <c r="H7" s="94"/>
      <c r="I7" s="104"/>
      <c r="J7" s="95"/>
      <c r="K7" s="95"/>
      <c r="L7" s="95"/>
    </row>
    <row r="8" spans="1:13" ht="116.65" customHeight="1" x14ac:dyDescent="0.2">
      <c r="A8" s="105" t="s">
        <v>96</v>
      </c>
      <c r="B8" s="106" t="s">
        <v>119</v>
      </c>
      <c r="C8" s="107"/>
      <c r="D8" s="107"/>
      <c r="E8" s="107" t="s">
        <v>120</v>
      </c>
      <c r="F8" s="108"/>
      <c r="G8" s="108"/>
      <c r="H8" s="109"/>
      <c r="I8" s="95"/>
      <c r="J8" s="95"/>
      <c r="K8" s="95"/>
      <c r="L8" s="95"/>
    </row>
    <row r="9" spans="1:13" ht="134.25" customHeight="1" x14ac:dyDescent="0.2">
      <c r="A9" s="186" t="s">
        <v>97</v>
      </c>
      <c r="B9" s="110" t="s">
        <v>121</v>
      </c>
      <c r="C9" s="111"/>
      <c r="D9" s="111"/>
      <c r="E9" s="187" t="s">
        <v>122</v>
      </c>
      <c r="F9" s="187"/>
      <c r="G9" s="187"/>
      <c r="H9" s="188"/>
      <c r="I9" s="95"/>
      <c r="J9" s="95"/>
      <c r="K9" s="95"/>
      <c r="L9" s="95"/>
    </row>
    <row r="10" spans="1:13" ht="73.150000000000006" customHeight="1" x14ac:dyDescent="0.2">
      <c r="A10" s="186"/>
      <c r="B10" s="112" t="s">
        <v>123</v>
      </c>
      <c r="C10" s="111"/>
      <c r="D10" s="111"/>
      <c r="E10" s="187"/>
      <c r="F10" s="187"/>
      <c r="G10" s="187"/>
      <c r="H10" s="188"/>
      <c r="I10" s="95"/>
      <c r="J10" s="95"/>
      <c r="K10" s="95"/>
      <c r="L10" s="95"/>
    </row>
    <row r="11" spans="1:13" ht="75.75" customHeight="1" x14ac:dyDescent="0.2">
      <c r="A11" s="186"/>
      <c r="B11" s="113" t="s">
        <v>124</v>
      </c>
      <c r="C11" s="189" t="s">
        <v>125</v>
      </c>
      <c r="D11" s="189"/>
      <c r="E11" s="189"/>
      <c r="F11" s="189"/>
      <c r="G11" s="189"/>
      <c r="H11" s="188"/>
      <c r="I11" s="185"/>
      <c r="J11" s="185"/>
      <c r="K11" s="185"/>
      <c r="L11" s="185"/>
    </row>
    <row r="12" spans="1:13" ht="64.900000000000006" customHeight="1" x14ac:dyDescent="0.2">
      <c r="A12" s="183" t="s">
        <v>98</v>
      </c>
      <c r="B12" s="183"/>
      <c r="C12" s="183" t="s">
        <v>153</v>
      </c>
      <c r="D12" s="183"/>
      <c r="E12" s="114" t="s">
        <v>126</v>
      </c>
      <c r="F12" s="88"/>
      <c r="G12" s="88"/>
      <c r="H12" s="109"/>
      <c r="I12" s="95"/>
      <c r="J12" s="95"/>
      <c r="K12" s="95"/>
      <c r="L12" s="95"/>
    </row>
    <row r="13" spans="1:13" ht="39.4" customHeight="1" x14ac:dyDescent="0.2">
      <c r="A13" s="179" t="s">
        <v>127</v>
      </c>
      <c r="B13" s="179"/>
      <c r="C13" s="182"/>
      <c r="D13" s="182"/>
      <c r="E13" s="114" t="s">
        <v>128</v>
      </c>
      <c r="F13" s="88"/>
      <c r="G13" s="88"/>
      <c r="H13" s="109"/>
      <c r="I13" s="95"/>
      <c r="J13" s="95"/>
      <c r="K13" s="95"/>
      <c r="L13" s="95"/>
    </row>
    <row r="14" spans="1:13" ht="51.6" customHeight="1" x14ac:dyDescent="0.2">
      <c r="A14" s="179" t="s">
        <v>129</v>
      </c>
      <c r="B14" s="179"/>
      <c r="C14" s="182"/>
      <c r="D14" s="182"/>
      <c r="E14" s="114" t="s">
        <v>130</v>
      </c>
      <c r="F14" s="88"/>
      <c r="G14" s="88"/>
      <c r="H14" s="109"/>
      <c r="I14" s="95"/>
      <c r="J14" s="95"/>
      <c r="K14" s="95"/>
      <c r="L14" s="95"/>
    </row>
    <row r="15" spans="1:13" ht="31.15" customHeight="1" x14ac:dyDescent="0.2">
      <c r="A15" s="179" t="s">
        <v>131</v>
      </c>
      <c r="B15" s="179"/>
      <c r="C15" s="182"/>
      <c r="D15" s="182"/>
      <c r="E15" s="115"/>
      <c r="F15" s="116"/>
      <c r="G15" s="116"/>
      <c r="H15" s="117"/>
      <c r="I15" s="95"/>
      <c r="J15" s="95"/>
      <c r="K15" s="95"/>
      <c r="L15" s="95"/>
    </row>
    <row r="16" spans="1:13" ht="35.25" customHeight="1" x14ac:dyDescent="0.2">
      <c r="A16" s="179" t="s">
        <v>132</v>
      </c>
      <c r="B16" s="179"/>
      <c r="C16" s="180"/>
      <c r="D16" s="180"/>
      <c r="E16" s="116"/>
      <c r="F16" s="116"/>
      <c r="G16" s="118"/>
      <c r="H16" s="117"/>
      <c r="I16" s="119"/>
      <c r="J16" s="119"/>
      <c r="K16" s="95"/>
      <c r="L16" s="119"/>
      <c r="M16" s="21"/>
    </row>
    <row r="17" spans="1:13" ht="55.9" customHeight="1" x14ac:dyDescent="0.2">
      <c r="A17" s="179" t="s">
        <v>133</v>
      </c>
      <c r="B17" s="179"/>
      <c r="C17" s="180"/>
      <c r="D17" s="180"/>
      <c r="E17" s="116"/>
      <c r="F17" s="116"/>
      <c r="G17" s="118"/>
      <c r="H17" s="117"/>
      <c r="I17" s="119"/>
      <c r="J17" s="119"/>
      <c r="K17" s="119"/>
      <c r="L17" s="119"/>
      <c r="M17" s="21"/>
    </row>
    <row r="18" spans="1:13" ht="43.35" customHeight="1" x14ac:dyDescent="0.2">
      <c r="A18" s="179" t="s">
        <v>134</v>
      </c>
      <c r="B18" s="179"/>
      <c r="C18" s="180"/>
      <c r="D18" s="180"/>
      <c r="E18" s="116"/>
      <c r="F18" s="116"/>
      <c r="G18" s="118"/>
      <c r="H18" s="117"/>
      <c r="I18" s="95"/>
      <c r="J18" s="95"/>
      <c r="K18" s="95"/>
      <c r="L18" s="95"/>
    </row>
    <row r="19" spans="1:13" ht="32.65" customHeight="1" x14ac:dyDescent="0.2">
      <c r="A19" s="179" t="s">
        <v>135</v>
      </c>
      <c r="B19" s="179"/>
      <c r="C19" s="180"/>
      <c r="D19" s="180"/>
      <c r="E19" s="116"/>
      <c r="F19" s="116"/>
      <c r="G19" s="118"/>
      <c r="H19" s="120"/>
      <c r="I19" s="95"/>
      <c r="J19" s="95"/>
      <c r="K19" s="95"/>
      <c r="L19" s="95"/>
    </row>
    <row r="20" spans="1:13" ht="35.25" customHeight="1" x14ac:dyDescent="0.2">
      <c r="A20" s="177" t="s">
        <v>154</v>
      </c>
      <c r="B20" s="177"/>
      <c r="C20" s="121">
        <f>SUM(C13:C19,C3:C10,F3:F8,F12:F14)</f>
        <v>0</v>
      </c>
      <c r="D20" s="122"/>
      <c r="E20" s="116"/>
      <c r="F20" s="116"/>
      <c r="G20" s="118"/>
      <c r="H20" s="181"/>
      <c r="I20" s="181"/>
      <c r="J20" s="181"/>
      <c r="K20" s="181"/>
      <c r="L20" s="95"/>
    </row>
    <row r="21" spans="1:13" ht="31.15" customHeight="1" x14ac:dyDescent="0.2">
      <c r="A21" s="177" t="s">
        <v>136</v>
      </c>
      <c r="B21" s="177"/>
      <c r="C21" s="121">
        <f>SUM(D3:D10,G3:G8,G12:G14)</f>
        <v>0</v>
      </c>
      <c r="D21" s="123"/>
      <c r="E21" s="124"/>
      <c r="F21" s="125"/>
      <c r="G21" s="125"/>
      <c r="H21" s="124"/>
    </row>
    <row r="22" spans="1:13" ht="36.6" customHeight="1" x14ac:dyDescent="0.25">
      <c r="A22" s="178" t="s">
        <v>155</v>
      </c>
      <c r="B22" s="178"/>
      <c r="C22" s="126">
        <f>SUM(C3:C10,C13:C19)</f>
        <v>0</v>
      </c>
      <c r="D22" s="123"/>
      <c r="E22" s="124"/>
      <c r="F22" s="125"/>
      <c r="G22" s="125"/>
      <c r="H22" s="125"/>
    </row>
    <row r="23" spans="1:13" ht="38.65" customHeight="1" x14ac:dyDescent="0.25">
      <c r="A23" s="178" t="s">
        <v>156</v>
      </c>
      <c r="B23" s="178"/>
      <c r="C23" s="121">
        <f>SUM(D3:D10)</f>
        <v>0</v>
      </c>
      <c r="D23" s="123"/>
      <c r="E23" s="124"/>
      <c r="F23" s="125"/>
      <c r="G23" s="125"/>
      <c r="H23" s="124"/>
    </row>
    <row r="24" spans="1:13" ht="33.950000000000003" customHeight="1" x14ac:dyDescent="0.25">
      <c r="A24" s="178" t="s">
        <v>137</v>
      </c>
      <c r="B24" s="178"/>
      <c r="C24" s="127"/>
      <c r="D24" s="123"/>
      <c r="E24" s="124"/>
      <c r="F24" s="125"/>
      <c r="G24" s="125"/>
      <c r="H24" s="124"/>
    </row>
    <row r="25" spans="1:13" ht="15.75" x14ac:dyDescent="0.2">
      <c r="A25" s="124"/>
      <c r="B25" s="128"/>
      <c r="C25" s="124"/>
      <c r="D25" s="124"/>
      <c r="E25" s="124"/>
      <c r="F25" s="125"/>
      <c r="G25" s="125"/>
      <c r="H25" s="124"/>
    </row>
  </sheetData>
  <sheetProtection selectLockedCells="1" selectUnlockedCells="1"/>
  <mergeCells count="29">
    <mergeCell ref="B1:G1"/>
    <mergeCell ref="I3:K3"/>
    <mergeCell ref="A9:A11"/>
    <mergeCell ref="E9:G10"/>
    <mergeCell ref="H9:H11"/>
    <mergeCell ref="C11:G11"/>
    <mergeCell ref="I11:L11"/>
    <mergeCell ref="A12:B12"/>
    <mergeCell ref="C12:D12"/>
    <mergeCell ref="A13:B13"/>
    <mergeCell ref="C13:D13"/>
    <mergeCell ref="A14:B14"/>
    <mergeCell ref="C14:D14"/>
    <mergeCell ref="A15:B15"/>
    <mergeCell ref="C15:D15"/>
    <mergeCell ref="A16:B16"/>
    <mergeCell ref="C16:D16"/>
    <mergeCell ref="A17:B17"/>
    <mergeCell ref="C17:D17"/>
    <mergeCell ref="C18:D18"/>
    <mergeCell ref="A19:B19"/>
    <mergeCell ref="C19:D19"/>
    <mergeCell ref="A20:B20"/>
    <mergeCell ref="H20:K20"/>
    <mergeCell ref="A21:B21"/>
    <mergeCell ref="A22:B22"/>
    <mergeCell ref="A23:B23"/>
    <mergeCell ref="A24:B24"/>
    <mergeCell ref="A18:B18"/>
  </mergeCells>
  <pageMargins left="0.7" right="0.7" top="0.75" bottom="0.75" header="0.51180555555555551" footer="0.51180555555555551"/>
  <pageSetup paperSize="9"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70" zoomScaleNormal="70" zoomScaleSheetLayoutView="80" workbookViewId="0">
      <selection activeCell="C3" sqref="C3"/>
    </sheetView>
  </sheetViews>
  <sheetFormatPr defaultColWidth="8.7109375" defaultRowHeight="12.75" x14ac:dyDescent="0.2"/>
  <cols>
    <col min="1" max="1" width="16.42578125" style="129" customWidth="1"/>
    <col min="2" max="2" width="42.42578125" style="15" customWidth="1"/>
    <col min="3" max="3" width="7.7109375" style="9" customWidth="1"/>
    <col min="4" max="4" width="8.7109375" style="9"/>
    <col min="5" max="5" width="45" style="9" customWidth="1"/>
    <col min="6" max="6" width="9.28515625" style="15" customWidth="1"/>
    <col min="7" max="7" width="10.28515625" style="15" customWidth="1"/>
    <col min="8" max="8" width="53.7109375" style="9" customWidth="1"/>
    <col min="9" max="16384" width="8.7109375" style="9"/>
  </cols>
  <sheetData>
    <row r="1" spans="1:13" ht="32.65" customHeight="1" x14ac:dyDescent="0.2">
      <c r="A1" s="130"/>
      <c r="B1" s="196" t="s">
        <v>138</v>
      </c>
      <c r="C1" s="196"/>
      <c r="D1" s="196"/>
      <c r="E1" s="196"/>
      <c r="F1" s="196"/>
      <c r="G1" s="196"/>
      <c r="H1" s="132"/>
    </row>
    <row r="2" spans="1:13" ht="74.650000000000006" customHeight="1" x14ac:dyDescent="0.2">
      <c r="A2" s="131" t="s">
        <v>103</v>
      </c>
      <c r="B2" s="131" t="s">
        <v>139</v>
      </c>
      <c r="C2" s="10" t="s">
        <v>153</v>
      </c>
      <c r="D2" s="133" t="s">
        <v>140</v>
      </c>
      <c r="E2" s="131" t="s">
        <v>141</v>
      </c>
      <c r="F2" s="10" t="s">
        <v>153</v>
      </c>
      <c r="G2" s="10" t="s">
        <v>105</v>
      </c>
      <c r="H2" s="134" t="s">
        <v>142</v>
      </c>
    </row>
    <row r="3" spans="1:13" ht="149.25" customHeight="1" x14ac:dyDescent="0.2">
      <c r="A3" s="135" t="s">
        <v>91</v>
      </c>
      <c r="B3" s="91" t="s">
        <v>108</v>
      </c>
      <c r="C3" s="135"/>
      <c r="D3" s="136"/>
      <c r="E3" s="93" t="s">
        <v>109</v>
      </c>
      <c r="F3" s="197" t="s">
        <v>143</v>
      </c>
      <c r="G3" s="197"/>
      <c r="H3" s="137"/>
      <c r="I3" s="198"/>
      <c r="J3" s="198"/>
      <c r="K3" s="198"/>
    </row>
    <row r="4" spans="1:13" ht="104.65" customHeight="1" x14ac:dyDescent="0.2">
      <c r="A4" s="139" t="s">
        <v>92</v>
      </c>
      <c r="B4" s="97" t="s">
        <v>110</v>
      </c>
      <c r="C4" s="139"/>
      <c r="D4" s="140"/>
      <c r="E4" s="98" t="s">
        <v>111</v>
      </c>
      <c r="F4" s="197"/>
      <c r="G4" s="197"/>
      <c r="H4" s="141"/>
    </row>
    <row r="5" spans="1:13" ht="71.650000000000006" customHeight="1" x14ac:dyDescent="0.25">
      <c r="A5" s="142" t="s">
        <v>93</v>
      </c>
      <c r="B5" s="101" t="s">
        <v>112</v>
      </c>
      <c r="C5" s="142"/>
      <c r="D5" s="143"/>
      <c r="E5" s="102" t="s">
        <v>113</v>
      </c>
      <c r="F5" s="197"/>
      <c r="G5" s="197"/>
      <c r="H5" s="141"/>
      <c r="I5" s="144"/>
    </row>
    <row r="6" spans="1:13" ht="71.650000000000006" customHeight="1" x14ac:dyDescent="0.25">
      <c r="A6" s="100" t="s">
        <v>94</v>
      </c>
      <c r="B6" s="101" t="s">
        <v>114</v>
      </c>
      <c r="C6" s="100"/>
      <c r="D6" s="100"/>
      <c r="E6" s="102" t="s">
        <v>115</v>
      </c>
      <c r="F6" s="197"/>
      <c r="G6" s="197"/>
      <c r="H6" s="141"/>
      <c r="I6" s="144"/>
    </row>
    <row r="7" spans="1:13" ht="71.650000000000006" customHeight="1" x14ac:dyDescent="0.25">
      <c r="A7" s="100" t="s">
        <v>116</v>
      </c>
      <c r="B7" s="101" t="s">
        <v>117</v>
      </c>
      <c r="C7" s="100"/>
      <c r="D7" s="100"/>
      <c r="E7" s="102" t="s">
        <v>118</v>
      </c>
      <c r="F7" s="197"/>
      <c r="G7" s="197"/>
      <c r="H7" s="141"/>
      <c r="I7" s="144"/>
    </row>
    <row r="8" spans="1:13" ht="83.1" customHeight="1" x14ac:dyDescent="0.2">
      <c r="A8" s="145" t="s">
        <v>96</v>
      </c>
      <c r="B8" s="106" t="s">
        <v>119</v>
      </c>
      <c r="C8" s="145"/>
      <c r="D8" s="146"/>
      <c r="E8" s="107" t="s">
        <v>120</v>
      </c>
      <c r="F8" s="197"/>
      <c r="G8" s="197"/>
      <c r="H8" s="141"/>
    </row>
    <row r="9" spans="1:13" ht="110.85" customHeight="1" x14ac:dyDescent="0.2">
      <c r="A9" s="199" t="s">
        <v>97</v>
      </c>
      <c r="B9" s="110" t="s">
        <v>121</v>
      </c>
      <c r="C9" s="147"/>
      <c r="D9" s="148"/>
      <c r="E9" s="149" t="s">
        <v>144</v>
      </c>
      <c r="F9" s="157"/>
      <c r="G9" s="158"/>
      <c r="H9" s="150"/>
    </row>
    <row r="10" spans="1:13" ht="55.9" customHeight="1" x14ac:dyDescent="0.2">
      <c r="A10" s="199"/>
      <c r="B10" s="113" t="s">
        <v>124</v>
      </c>
      <c r="C10" s="200" t="s">
        <v>145</v>
      </c>
      <c r="D10" s="200"/>
      <c r="E10" s="200"/>
      <c r="F10" s="151"/>
      <c r="G10" s="151"/>
      <c r="H10" s="152"/>
      <c r="I10" s="138"/>
      <c r="J10" s="138"/>
      <c r="K10" s="138"/>
      <c r="L10" s="138"/>
    </row>
    <row r="11" spans="1:13" ht="64.900000000000006" customHeight="1" x14ac:dyDescent="0.2">
      <c r="A11" s="201" t="s">
        <v>148</v>
      </c>
      <c r="B11" s="201"/>
      <c r="C11" s="202" t="s">
        <v>153</v>
      </c>
      <c r="D11" s="202"/>
      <c r="E11" s="114" t="s">
        <v>126</v>
      </c>
      <c r="F11" s="203" t="s">
        <v>146</v>
      </c>
      <c r="G11" s="203"/>
      <c r="H11" s="141"/>
    </row>
    <row r="12" spans="1:13" ht="30" customHeight="1" x14ac:dyDescent="0.2">
      <c r="A12" s="179" t="s">
        <v>127</v>
      </c>
      <c r="B12" s="179"/>
      <c r="C12" s="194"/>
      <c r="D12" s="194"/>
      <c r="E12" s="114" t="s">
        <v>128</v>
      </c>
      <c r="F12" s="203"/>
      <c r="G12" s="203"/>
      <c r="H12" s="141"/>
    </row>
    <row r="13" spans="1:13" ht="27.6" customHeight="1" x14ac:dyDescent="0.2">
      <c r="A13" s="179" t="s">
        <v>129</v>
      </c>
      <c r="B13" s="179"/>
      <c r="C13" s="194"/>
      <c r="D13" s="194"/>
      <c r="E13" s="114" t="s">
        <v>130</v>
      </c>
      <c r="F13" s="203"/>
      <c r="G13" s="203"/>
      <c r="H13" s="141"/>
    </row>
    <row r="14" spans="1:13" ht="15" customHeight="1" x14ac:dyDescent="0.2">
      <c r="A14" s="179" t="s">
        <v>131</v>
      </c>
      <c r="B14" s="179"/>
      <c r="C14" s="194"/>
      <c r="D14" s="194"/>
      <c r="E14" s="153"/>
      <c r="F14" s="154"/>
      <c r="G14" s="154"/>
    </row>
    <row r="15" spans="1:13" ht="26.65" customHeight="1" x14ac:dyDescent="0.2">
      <c r="A15" s="179" t="s">
        <v>132</v>
      </c>
      <c r="B15" s="179"/>
      <c r="C15" s="195"/>
      <c r="D15" s="195"/>
      <c r="E15" s="193"/>
      <c r="F15" s="193"/>
      <c r="G15" s="155"/>
      <c r="I15" s="21"/>
      <c r="J15" s="21"/>
      <c r="L15" s="21"/>
      <c r="M15" s="21"/>
    </row>
    <row r="16" spans="1:13" ht="48" customHeight="1" x14ac:dyDescent="0.2">
      <c r="A16" s="179" t="s">
        <v>133</v>
      </c>
      <c r="B16" s="179"/>
      <c r="C16" s="194"/>
      <c r="D16" s="194"/>
      <c r="E16" s="193"/>
      <c r="F16" s="193"/>
      <c r="G16" s="155"/>
      <c r="I16" s="21"/>
      <c r="J16" s="21"/>
      <c r="K16" s="21"/>
      <c r="L16" s="21"/>
      <c r="M16" s="21"/>
    </row>
    <row r="17" spans="1:11" ht="15.6" customHeight="1" x14ac:dyDescent="0.2">
      <c r="A17" s="179" t="s">
        <v>134</v>
      </c>
      <c r="B17" s="179"/>
      <c r="C17" s="194"/>
      <c r="D17" s="194"/>
      <c r="E17" s="193"/>
      <c r="F17" s="193"/>
      <c r="G17" s="155"/>
    </row>
    <row r="18" spans="1:11" ht="15.6" customHeight="1" x14ac:dyDescent="0.2">
      <c r="A18" s="179" t="s">
        <v>135</v>
      </c>
      <c r="B18" s="179"/>
      <c r="C18" s="194"/>
      <c r="D18" s="194"/>
      <c r="E18" s="193"/>
      <c r="F18" s="193"/>
      <c r="G18" s="155"/>
      <c r="H18" s="132"/>
    </row>
    <row r="19" spans="1:11" ht="28.9" customHeight="1" x14ac:dyDescent="0.2">
      <c r="A19" s="190" t="s">
        <v>157</v>
      </c>
      <c r="B19" s="190"/>
      <c r="C19" s="191">
        <f>SUM(C12:D18,C3:C9)</f>
        <v>0</v>
      </c>
      <c r="D19" s="191"/>
      <c r="E19" s="193"/>
      <c r="F19" s="193"/>
      <c r="G19" s="155"/>
      <c r="H19" s="193"/>
      <c r="I19" s="193"/>
      <c r="J19" s="193"/>
      <c r="K19" s="193"/>
    </row>
    <row r="20" spans="1:11" ht="35.65" customHeight="1" x14ac:dyDescent="0.2">
      <c r="A20" s="190" t="s">
        <v>147</v>
      </c>
      <c r="B20" s="190"/>
      <c r="C20" s="191">
        <f>SUM(D3:D9)</f>
        <v>0</v>
      </c>
      <c r="D20" s="191"/>
    </row>
    <row r="21" spans="1:11" ht="26.65" customHeight="1" x14ac:dyDescent="0.2">
      <c r="A21" s="190" t="s">
        <v>137</v>
      </c>
      <c r="B21" s="190"/>
      <c r="C21" s="192"/>
      <c r="D21" s="192"/>
      <c r="H21" s="15"/>
    </row>
    <row r="23" spans="1:11" ht="15.75" x14ac:dyDescent="0.25">
      <c r="B23" s="144"/>
    </row>
    <row r="24" spans="1:11" ht="15.75" x14ac:dyDescent="0.2">
      <c r="B24" s="128"/>
    </row>
  </sheetData>
  <sheetProtection selectLockedCells="1" selectUnlockedCells="1"/>
  <mergeCells count="30">
    <mergeCell ref="A11:B11"/>
    <mergeCell ref="C11:D11"/>
    <mergeCell ref="F11:G13"/>
    <mergeCell ref="A12:B12"/>
    <mergeCell ref="C12:D12"/>
    <mergeCell ref="A13:B13"/>
    <mergeCell ref="C13:D13"/>
    <mergeCell ref="B1:G1"/>
    <mergeCell ref="F3:G8"/>
    <mergeCell ref="I3:K3"/>
    <mergeCell ref="A9:A10"/>
    <mergeCell ref="C10:E10"/>
    <mergeCell ref="A14:B14"/>
    <mergeCell ref="C14:D14"/>
    <mergeCell ref="A15:B15"/>
    <mergeCell ref="C15:D15"/>
    <mergeCell ref="H19:K19"/>
    <mergeCell ref="A20:B20"/>
    <mergeCell ref="C20:D20"/>
    <mergeCell ref="A21:B21"/>
    <mergeCell ref="C21:D21"/>
    <mergeCell ref="E15:F19"/>
    <mergeCell ref="A16:B16"/>
    <mergeCell ref="C16:D16"/>
    <mergeCell ref="A17:B17"/>
    <mergeCell ref="C17:D17"/>
    <mergeCell ref="A18:B18"/>
    <mergeCell ref="C18:D18"/>
    <mergeCell ref="A19:B19"/>
    <mergeCell ref="C19:D19"/>
  </mergeCells>
  <pageMargins left="0.7" right="0.7" top="0.75" bottom="0.75"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25"/>
  <sheetViews>
    <sheetView topLeftCell="A5" zoomScale="80" zoomScaleNormal="80" zoomScaleSheetLayoutView="70" workbookViewId="0">
      <selection activeCell="C3" sqref="C3"/>
    </sheetView>
  </sheetViews>
  <sheetFormatPr defaultColWidth="11.5703125" defaultRowHeight="12.75" x14ac:dyDescent="0.2"/>
  <cols>
    <col min="1" max="1" width="16.28515625" style="9" customWidth="1"/>
    <col min="2" max="2" width="49.42578125" style="15" customWidth="1"/>
    <col min="3" max="3" width="7.7109375" style="9" customWidth="1"/>
    <col min="4" max="4" width="8.5703125" style="9" customWidth="1"/>
    <col min="5" max="5" width="43.28515625" style="9" customWidth="1"/>
    <col min="6" max="6" width="8.7109375" style="15" customWidth="1"/>
    <col min="7" max="7" width="10" style="15" customWidth="1"/>
    <col min="8" max="8" width="54.7109375" style="9" customWidth="1"/>
    <col min="9" max="255" width="8.7109375" style="9" customWidth="1"/>
  </cols>
  <sheetData>
    <row r="1" spans="1:13" ht="32.65" customHeight="1" x14ac:dyDescent="0.25">
      <c r="A1" s="86"/>
      <c r="B1" s="184" t="s">
        <v>102</v>
      </c>
      <c r="C1" s="184"/>
      <c r="D1" s="184"/>
      <c r="E1" s="184"/>
      <c r="F1" s="184"/>
      <c r="G1" s="184"/>
      <c r="H1" s="87"/>
    </row>
    <row r="2" spans="1:13" ht="103.15" customHeight="1" x14ac:dyDescent="0.2">
      <c r="A2" s="88" t="s">
        <v>103</v>
      </c>
      <c r="B2" s="88" t="s">
        <v>104</v>
      </c>
      <c r="C2" s="88" t="s">
        <v>152</v>
      </c>
      <c r="D2" s="88" t="s">
        <v>105</v>
      </c>
      <c r="E2" s="88" t="s">
        <v>106</v>
      </c>
      <c r="F2" s="88" t="s">
        <v>153</v>
      </c>
      <c r="G2" s="88" t="s">
        <v>105</v>
      </c>
      <c r="H2" s="89" t="s">
        <v>107</v>
      </c>
    </row>
    <row r="3" spans="1:13" ht="164.25" x14ac:dyDescent="0.2">
      <c r="A3" s="90" t="s">
        <v>91</v>
      </c>
      <c r="B3" s="91" t="s">
        <v>108</v>
      </c>
      <c r="C3" s="90"/>
      <c r="D3" s="90"/>
      <c r="E3" s="93" t="s">
        <v>109</v>
      </c>
      <c r="F3" s="92"/>
      <c r="G3" s="92"/>
      <c r="H3" s="94"/>
      <c r="I3" s="185"/>
      <c r="J3" s="185"/>
      <c r="K3" s="185"/>
      <c r="L3" s="95"/>
    </row>
    <row r="4" spans="1:13" ht="166.9" customHeight="1" x14ac:dyDescent="0.2">
      <c r="A4" s="96" t="s">
        <v>92</v>
      </c>
      <c r="B4" s="97" t="s">
        <v>110</v>
      </c>
      <c r="C4" s="96"/>
      <c r="D4" s="96"/>
      <c r="E4" s="98" t="s">
        <v>111</v>
      </c>
      <c r="F4" s="99"/>
      <c r="G4" s="99"/>
      <c r="H4" s="94"/>
      <c r="I4" s="95"/>
      <c r="J4" s="95"/>
      <c r="K4" s="95"/>
      <c r="L4" s="95"/>
    </row>
    <row r="5" spans="1:13" ht="58.35" customHeight="1" x14ac:dyDescent="0.2">
      <c r="A5" s="100" t="s">
        <v>93</v>
      </c>
      <c r="B5" s="101" t="s">
        <v>112</v>
      </c>
      <c r="C5" s="100"/>
      <c r="D5" s="100"/>
      <c r="E5" s="102" t="s">
        <v>113</v>
      </c>
      <c r="F5" s="103"/>
      <c r="G5" s="103"/>
      <c r="H5" s="94"/>
      <c r="I5" s="104"/>
      <c r="J5" s="95"/>
      <c r="K5" s="95"/>
      <c r="L5" s="95"/>
    </row>
    <row r="6" spans="1:13" ht="58.35" customHeight="1" x14ac:dyDescent="0.2">
      <c r="A6" s="100" t="s">
        <v>94</v>
      </c>
      <c r="B6" s="101" t="s">
        <v>114</v>
      </c>
      <c r="C6" s="100"/>
      <c r="D6" s="100"/>
      <c r="E6" s="102" t="s">
        <v>115</v>
      </c>
      <c r="F6" s="103"/>
      <c r="G6" s="103"/>
      <c r="H6" s="94"/>
      <c r="I6" s="104"/>
      <c r="J6" s="95"/>
      <c r="K6" s="95"/>
      <c r="L6" s="95"/>
    </row>
    <row r="7" spans="1:13" ht="58.35" customHeight="1" x14ac:dyDescent="0.2">
      <c r="A7" s="100" t="s">
        <v>116</v>
      </c>
      <c r="B7" s="101" t="s">
        <v>117</v>
      </c>
      <c r="C7" s="100"/>
      <c r="D7" s="100"/>
      <c r="E7" s="102" t="s">
        <v>118</v>
      </c>
      <c r="F7" s="103"/>
      <c r="G7" s="103"/>
      <c r="H7" s="94"/>
      <c r="I7" s="104"/>
      <c r="J7" s="95"/>
      <c r="K7" s="95"/>
      <c r="L7" s="95"/>
    </row>
    <row r="8" spans="1:13" ht="116.65" customHeight="1" x14ac:dyDescent="0.2">
      <c r="A8" s="105" t="s">
        <v>96</v>
      </c>
      <c r="B8" s="106" t="s">
        <v>119</v>
      </c>
      <c r="C8" s="105"/>
      <c r="D8" s="105"/>
      <c r="E8" s="107" t="s">
        <v>120</v>
      </c>
      <c r="F8" s="108"/>
      <c r="G8" s="108"/>
      <c r="H8" s="109"/>
      <c r="I8" s="95"/>
      <c r="J8" s="95"/>
      <c r="K8" s="95"/>
      <c r="L8" s="95"/>
    </row>
    <row r="9" spans="1:13" ht="134.25" customHeight="1" x14ac:dyDescent="0.2">
      <c r="A9" s="186" t="s">
        <v>97</v>
      </c>
      <c r="B9" s="110" t="s">
        <v>121</v>
      </c>
      <c r="C9" s="111"/>
      <c r="D9" s="111"/>
      <c r="E9" s="187" t="s">
        <v>122</v>
      </c>
      <c r="F9" s="187"/>
      <c r="G9" s="187"/>
      <c r="H9" s="188"/>
      <c r="I9" s="95"/>
      <c r="J9" s="95"/>
      <c r="K9" s="95"/>
      <c r="L9" s="95"/>
    </row>
    <row r="10" spans="1:13" ht="73.150000000000006" customHeight="1" x14ac:dyDescent="0.2">
      <c r="A10" s="186"/>
      <c r="B10" s="112" t="s">
        <v>123</v>
      </c>
      <c r="C10" s="111"/>
      <c r="D10" s="111"/>
      <c r="E10" s="187"/>
      <c r="F10" s="187"/>
      <c r="G10" s="187"/>
      <c r="H10" s="188"/>
      <c r="I10" s="95"/>
      <c r="J10" s="95"/>
      <c r="K10" s="95"/>
      <c r="L10" s="95"/>
    </row>
    <row r="11" spans="1:13" ht="75.75" customHeight="1" x14ac:dyDescent="0.2">
      <c r="A11" s="186"/>
      <c r="B11" s="113" t="s">
        <v>124</v>
      </c>
      <c r="C11" s="189" t="s">
        <v>125</v>
      </c>
      <c r="D11" s="189"/>
      <c r="E11" s="189"/>
      <c r="F11" s="189"/>
      <c r="G11" s="189"/>
      <c r="H11" s="188"/>
      <c r="I11" s="185"/>
      <c r="J11" s="185"/>
      <c r="K11" s="185"/>
      <c r="L11" s="185"/>
    </row>
    <row r="12" spans="1:13" ht="64.900000000000006" customHeight="1" x14ac:dyDescent="0.2">
      <c r="A12" s="183" t="s">
        <v>98</v>
      </c>
      <c r="B12" s="183"/>
      <c r="C12" s="183" t="s">
        <v>153</v>
      </c>
      <c r="D12" s="183"/>
      <c r="E12" s="114" t="s">
        <v>126</v>
      </c>
      <c r="F12" s="88"/>
      <c r="G12" s="88"/>
      <c r="H12" s="109"/>
      <c r="I12" s="95"/>
      <c r="J12" s="95"/>
      <c r="K12" s="95"/>
      <c r="L12" s="95"/>
    </row>
    <row r="13" spans="1:13" ht="39.4" customHeight="1" x14ac:dyDescent="0.2">
      <c r="A13" s="179" t="s">
        <v>127</v>
      </c>
      <c r="B13" s="179"/>
      <c r="C13" s="182"/>
      <c r="D13" s="182"/>
      <c r="E13" s="114" t="s">
        <v>128</v>
      </c>
      <c r="F13" s="88"/>
      <c r="G13" s="88"/>
      <c r="H13" s="109"/>
      <c r="I13" s="95"/>
      <c r="J13" s="95"/>
      <c r="K13" s="95"/>
      <c r="L13" s="95"/>
    </row>
    <row r="14" spans="1:13" ht="51.6" customHeight="1" x14ac:dyDescent="0.2">
      <c r="A14" s="179" t="s">
        <v>129</v>
      </c>
      <c r="B14" s="179"/>
      <c r="C14" s="182"/>
      <c r="D14" s="182"/>
      <c r="E14" s="114" t="s">
        <v>130</v>
      </c>
      <c r="F14" s="88"/>
      <c r="G14" s="88"/>
      <c r="H14" s="109"/>
      <c r="I14" s="95"/>
      <c r="J14" s="95"/>
      <c r="K14" s="95"/>
      <c r="L14" s="95"/>
    </row>
    <row r="15" spans="1:13" ht="31.15" customHeight="1" x14ac:dyDescent="0.2">
      <c r="A15" s="179" t="s">
        <v>131</v>
      </c>
      <c r="B15" s="179"/>
      <c r="C15" s="204"/>
      <c r="D15" s="204"/>
      <c r="E15" s="115"/>
      <c r="F15" s="116"/>
      <c r="G15" s="116"/>
      <c r="H15" s="117"/>
      <c r="I15" s="95"/>
      <c r="J15" s="95"/>
      <c r="K15" s="95"/>
      <c r="L15" s="95"/>
    </row>
    <row r="16" spans="1:13" ht="35.25" customHeight="1" x14ac:dyDescent="0.2">
      <c r="A16" s="179" t="s">
        <v>132</v>
      </c>
      <c r="B16" s="179"/>
      <c r="C16" s="180"/>
      <c r="D16" s="180"/>
      <c r="E16" s="116"/>
      <c r="F16" s="116"/>
      <c r="G16" s="118"/>
      <c r="H16" s="117"/>
      <c r="I16" s="119"/>
      <c r="J16" s="119"/>
      <c r="K16" s="95"/>
      <c r="L16" s="119"/>
      <c r="M16" s="21"/>
    </row>
    <row r="17" spans="1:13" ht="55.9" customHeight="1" x14ac:dyDescent="0.2">
      <c r="A17" s="179" t="s">
        <v>133</v>
      </c>
      <c r="B17" s="179"/>
      <c r="C17" s="180"/>
      <c r="D17" s="180"/>
      <c r="E17" s="116"/>
      <c r="F17" s="116"/>
      <c r="G17" s="118"/>
      <c r="H17" s="117"/>
      <c r="I17" s="119"/>
      <c r="J17" s="119"/>
      <c r="K17" s="119"/>
      <c r="L17" s="119"/>
      <c r="M17" s="21"/>
    </row>
    <row r="18" spans="1:13" ht="43.35" customHeight="1" x14ac:dyDescent="0.2">
      <c r="A18" s="179" t="s">
        <v>134</v>
      </c>
      <c r="B18" s="179"/>
      <c r="C18" s="180"/>
      <c r="D18" s="180"/>
      <c r="E18" s="116"/>
      <c r="F18" s="116"/>
      <c r="G18" s="118"/>
      <c r="H18" s="117"/>
      <c r="I18" s="95"/>
      <c r="J18" s="95"/>
      <c r="K18" s="95"/>
      <c r="L18" s="95"/>
    </row>
    <row r="19" spans="1:13" ht="32.65" customHeight="1" x14ac:dyDescent="0.2">
      <c r="A19" s="179" t="s">
        <v>135</v>
      </c>
      <c r="B19" s="179"/>
      <c r="C19" s="180"/>
      <c r="D19" s="180"/>
      <c r="E19" s="116"/>
      <c r="F19" s="116"/>
      <c r="G19" s="118"/>
      <c r="H19" s="120"/>
      <c r="I19" s="95"/>
      <c r="J19" s="95"/>
      <c r="K19" s="95"/>
      <c r="L19" s="95"/>
    </row>
    <row r="20" spans="1:13" ht="35.25" customHeight="1" x14ac:dyDescent="0.2">
      <c r="A20" s="177" t="s">
        <v>154</v>
      </c>
      <c r="B20" s="177"/>
      <c r="C20" s="121">
        <f>SUM(C13:C19,C3:C10,F3:F8,F12:F14)</f>
        <v>0</v>
      </c>
      <c r="D20" s="122"/>
      <c r="E20" s="116"/>
      <c r="F20" s="116"/>
      <c r="G20" s="118"/>
      <c r="H20" s="181"/>
      <c r="I20" s="181"/>
      <c r="J20" s="181"/>
      <c r="K20" s="181"/>
      <c r="L20" s="95"/>
    </row>
    <row r="21" spans="1:13" ht="31.15" customHeight="1" x14ac:dyDescent="0.2">
      <c r="A21" s="177" t="s">
        <v>136</v>
      </c>
      <c r="B21" s="177"/>
      <c r="C21" s="121">
        <f>SUM(D3:D10,G3:G8,G12:G14)</f>
        <v>0</v>
      </c>
      <c r="D21" s="123"/>
      <c r="E21" s="124"/>
      <c r="F21" s="125"/>
      <c r="G21" s="125"/>
      <c r="H21" s="124"/>
    </row>
    <row r="22" spans="1:13" ht="36.6" customHeight="1" x14ac:dyDescent="0.25">
      <c r="A22" s="178" t="s">
        <v>155</v>
      </c>
      <c r="B22" s="178"/>
      <c r="C22" s="126">
        <f>SUM(C3:C10,C13:C19)</f>
        <v>0</v>
      </c>
      <c r="D22" s="123"/>
      <c r="E22" s="124"/>
      <c r="F22" s="125"/>
      <c r="G22" s="125"/>
      <c r="H22" s="125"/>
    </row>
    <row r="23" spans="1:13" ht="38.65" customHeight="1" x14ac:dyDescent="0.25">
      <c r="A23" s="178" t="s">
        <v>156</v>
      </c>
      <c r="B23" s="178"/>
      <c r="C23" s="121">
        <f>SUM(D3:D10)</f>
        <v>0</v>
      </c>
      <c r="D23" s="123"/>
      <c r="E23" s="124"/>
      <c r="F23" s="125"/>
      <c r="G23" s="125"/>
      <c r="H23" s="124"/>
    </row>
    <row r="24" spans="1:13" ht="33.950000000000003" customHeight="1" x14ac:dyDescent="0.25">
      <c r="A24" s="178" t="s">
        <v>137</v>
      </c>
      <c r="B24" s="178"/>
      <c r="C24" s="127"/>
      <c r="D24" s="123"/>
      <c r="E24" s="124"/>
      <c r="F24" s="125"/>
      <c r="G24" s="125"/>
      <c r="H24" s="124"/>
    </row>
    <row r="25" spans="1:13" ht="15.75" x14ac:dyDescent="0.2">
      <c r="A25" s="124"/>
      <c r="B25" s="128"/>
      <c r="C25" s="124"/>
      <c r="D25" s="124"/>
      <c r="E25" s="124"/>
      <c r="F25" s="125"/>
      <c r="G25" s="125"/>
      <c r="H25" s="124"/>
    </row>
  </sheetData>
  <sheetProtection selectLockedCells="1" selectUnlockedCells="1"/>
  <mergeCells count="29">
    <mergeCell ref="B1:G1"/>
    <mergeCell ref="I3:K3"/>
    <mergeCell ref="A9:A11"/>
    <mergeCell ref="E9:G10"/>
    <mergeCell ref="H9:H11"/>
    <mergeCell ref="C11:G11"/>
    <mergeCell ref="I11:L11"/>
    <mergeCell ref="A12:B12"/>
    <mergeCell ref="C12:D12"/>
    <mergeCell ref="A13:B13"/>
    <mergeCell ref="C13:D13"/>
    <mergeCell ref="A14:B14"/>
    <mergeCell ref="C14:D14"/>
    <mergeCell ref="A15:B15"/>
    <mergeCell ref="C15:D15"/>
    <mergeCell ref="A16:B16"/>
    <mergeCell ref="C16:D16"/>
    <mergeCell ref="A17:B17"/>
    <mergeCell ref="C17:D17"/>
    <mergeCell ref="C18:D18"/>
    <mergeCell ref="A19:B19"/>
    <mergeCell ref="C19:D19"/>
    <mergeCell ref="A20:B20"/>
    <mergeCell ref="H20:K20"/>
    <mergeCell ref="A21:B21"/>
    <mergeCell ref="A22:B22"/>
    <mergeCell ref="A23:B23"/>
    <mergeCell ref="A24:B24"/>
    <mergeCell ref="A18:B18"/>
  </mergeCells>
  <pageMargins left="0.7" right="0.7" top="0.75" bottom="0.75"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zoomScale="70" zoomScaleNormal="70" zoomScaleSheetLayoutView="80" workbookViewId="0">
      <selection activeCell="L3" sqref="L3"/>
    </sheetView>
  </sheetViews>
  <sheetFormatPr defaultColWidth="8.7109375" defaultRowHeight="12.75" x14ac:dyDescent="0.2"/>
  <cols>
    <col min="1" max="1" width="16.42578125" style="129" customWidth="1"/>
    <col min="2" max="2" width="42.42578125" style="15" customWidth="1"/>
    <col min="3" max="3" width="7.7109375" style="9" customWidth="1"/>
    <col min="4" max="4" width="8.7109375" style="9"/>
    <col min="5" max="5" width="45" style="9" customWidth="1"/>
    <col min="6" max="6" width="9.28515625" style="15" customWidth="1"/>
    <col min="7" max="7" width="10.28515625" style="15" customWidth="1"/>
    <col min="8" max="8" width="53.7109375" style="9" customWidth="1"/>
    <col min="9" max="16384" width="8.7109375" style="9"/>
  </cols>
  <sheetData>
    <row r="1" spans="1:13" ht="32.65" customHeight="1" x14ac:dyDescent="0.2">
      <c r="A1" s="130"/>
      <c r="B1" s="196" t="s">
        <v>138</v>
      </c>
      <c r="C1" s="196"/>
      <c r="D1" s="196"/>
      <c r="E1" s="196"/>
      <c r="F1" s="196"/>
      <c r="G1" s="196"/>
      <c r="H1" s="132"/>
    </row>
    <row r="2" spans="1:13" ht="74.650000000000006" customHeight="1" x14ac:dyDescent="0.2">
      <c r="A2" s="131" t="s">
        <v>103</v>
      </c>
      <c r="B2" s="131" t="s">
        <v>139</v>
      </c>
      <c r="C2" s="10" t="s">
        <v>153</v>
      </c>
      <c r="D2" s="133" t="s">
        <v>140</v>
      </c>
      <c r="E2" s="131" t="s">
        <v>141</v>
      </c>
      <c r="F2" s="10" t="s">
        <v>153</v>
      </c>
      <c r="G2" s="10" t="s">
        <v>105</v>
      </c>
      <c r="H2" s="134" t="s">
        <v>142</v>
      </c>
    </row>
    <row r="3" spans="1:13" ht="149.25" customHeight="1" x14ac:dyDescent="0.2">
      <c r="A3" s="135" t="s">
        <v>91</v>
      </c>
      <c r="B3" s="91" t="s">
        <v>108</v>
      </c>
      <c r="C3" s="135"/>
      <c r="D3" s="136"/>
      <c r="E3" s="93" t="s">
        <v>109</v>
      </c>
      <c r="F3" s="197" t="s">
        <v>143</v>
      </c>
      <c r="G3" s="197"/>
      <c r="H3" s="137"/>
      <c r="I3" s="198"/>
      <c r="J3" s="198"/>
      <c r="K3" s="198"/>
    </row>
    <row r="4" spans="1:13" ht="104.65" customHeight="1" x14ac:dyDescent="0.2">
      <c r="A4" s="139" t="s">
        <v>92</v>
      </c>
      <c r="B4" s="97" t="s">
        <v>110</v>
      </c>
      <c r="C4" s="139"/>
      <c r="D4" s="140"/>
      <c r="E4" s="98" t="s">
        <v>111</v>
      </c>
      <c r="F4" s="197"/>
      <c r="G4" s="197"/>
      <c r="H4" s="141"/>
    </row>
    <row r="5" spans="1:13" ht="71.650000000000006" customHeight="1" x14ac:dyDescent="0.25">
      <c r="A5" s="102" t="s">
        <v>93</v>
      </c>
      <c r="B5" s="102" t="s">
        <v>112</v>
      </c>
      <c r="C5" s="102"/>
      <c r="D5" s="102"/>
      <c r="E5" s="102" t="s">
        <v>113</v>
      </c>
      <c r="F5" s="197"/>
      <c r="G5" s="197"/>
      <c r="H5" s="141"/>
      <c r="I5" s="144"/>
    </row>
    <row r="6" spans="1:13" ht="71.650000000000006" customHeight="1" x14ac:dyDescent="0.25">
      <c r="A6" s="100" t="s">
        <v>94</v>
      </c>
      <c r="B6" s="101" t="s">
        <v>114</v>
      </c>
      <c r="C6" s="100"/>
      <c r="D6" s="100"/>
      <c r="E6" s="102" t="s">
        <v>115</v>
      </c>
      <c r="F6" s="197"/>
      <c r="G6" s="197"/>
      <c r="H6" s="141"/>
      <c r="I6" s="144"/>
    </row>
    <row r="7" spans="1:13" ht="71.650000000000006" customHeight="1" x14ac:dyDescent="0.25">
      <c r="A7" s="100" t="s">
        <v>116</v>
      </c>
      <c r="B7" s="101" t="s">
        <v>117</v>
      </c>
      <c r="C7" s="100"/>
      <c r="D7" s="100"/>
      <c r="E7" s="102" t="s">
        <v>118</v>
      </c>
      <c r="F7" s="197"/>
      <c r="G7" s="197"/>
      <c r="H7" s="141"/>
      <c r="I7" s="144"/>
    </row>
    <row r="8" spans="1:13" ht="83.1" customHeight="1" x14ac:dyDescent="0.2">
      <c r="A8" s="145" t="s">
        <v>96</v>
      </c>
      <c r="B8" s="106" t="s">
        <v>119</v>
      </c>
      <c r="C8" s="145"/>
      <c r="D8" s="146"/>
      <c r="E8" s="107" t="s">
        <v>120</v>
      </c>
      <c r="F8" s="197"/>
      <c r="G8" s="197"/>
      <c r="H8" s="141"/>
    </row>
    <row r="9" spans="1:13" ht="110.85" customHeight="1" x14ac:dyDescent="0.2">
      <c r="A9" s="199" t="s">
        <v>97</v>
      </c>
      <c r="B9" s="110" t="s">
        <v>121</v>
      </c>
      <c r="C9" s="147"/>
      <c r="D9" s="148"/>
      <c r="E9" s="149" t="s">
        <v>144</v>
      </c>
      <c r="F9" s="157"/>
      <c r="G9" s="158"/>
      <c r="H9" s="150"/>
    </row>
    <row r="10" spans="1:13" ht="55.9" customHeight="1" x14ac:dyDescent="0.2">
      <c r="A10" s="199"/>
      <c r="B10" s="113" t="s">
        <v>124</v>
      </c>
      <c r="C10" s="200" t="s">
        <v>145</v>
      </c>
      <c r="D10" s="200"/>
      <c r="E10" s="200"/>
      <c r="F10" s="151"/>
      <c r="G10" s="151"/>
      <c r="H10" s="152"/>
      <c r="I10" s="138"/>
      <c r="J10" s="138"/>
      <c r="K10" s="138"/>
      <c r="L10" s="138"/>
    </row>
    <row r="11" spans="1:13" ht="64.900000000000006" customHeight="1" x14ac:dyDescent="0.2">
      <c r="A11" s="201" t="s">
        <v>148</v>
      </c>
      <c r="B11" s="201"/>
      <c r="C11" s="202" t="s">
        <v>153</v>
      </c>
      <c r="D11" s="202"/>
      <c r="E11" s="114" t="s">
        <v>126</v>
      </c>
      <c r="F11" s="203" t="s">
        <v>146</v>
      </c>
      <c r="G11" s="203"/>
      <c r="H11" s="141"/>
    </row>
    <row r="12" spans="1:13" ht="30" customHeight="1" x14ac:dyDescent="0.2">
      <c r="A12" s="179" t="s">
        <v>127</v>
      </c>
      <c r="B12" s="179"/>
      <c r="C12" s="194"/>
      <c r="D12" s="194"/>
      <c r="E12" s="114" t="s">
        <v>128</v>
      </c>
      <c r="F12" s="203"/>
      <c r="G12" s="203"/>
      <c r="H12" s="141"/>
    </row>
    <row r="13" spans="1:13" ht="27.6" customHeight="1" x14ac:dyDescent="0.2">
      <c r="A13" s="179" t="s">
        <v>129</v>
      </c>
      <c r="B13" s="179"/>
      <c r="C13" s="194"/>
      <c r="D13" s="194"/>
      <c r="E13" s="114" t="s">
        <v>130</v>
      </c>
      <c r="F13" s="203"/>
      <c r="G13" s="203"/>
      <c r="H13" s="141"/>
    </row>
    <row r="14" spans="1:13" ht="15" customHeight="1" x14ac:dyDescent="0.2">
      <c r="A14" s="179" t="s">
        <v>131</v>
      </c>
      <c r="B14" s="179"/>
      <c r="C14" s="194"/>
      <c r="D14" s="194"/>
      <c r="E14" s="153"/>
      <c r="F14" s="154"/>
      <c r="G14" s="154"/>
    </row>
    <row r="15" spans="1:13" ht="26.65" customHeight="1" x14ac:dyDescent="0.2">
      <c r="A15" s="179" t="s">
        <v>132</v>
      </c>
      <c r="B15" s="179"/>
      <c r="C15" s="195"/>
      <c r="D15" s="195"/>
      <c r="E15" s="193"/>
      <c r="F15" s="193"/>
      <c r="G15" s="155"/>
      <c r="I15" s="21"/>
      <c r="J15" s="21"/>
      <c r="L15" s="21"/>
      <c r="M15" s="21"/>
    </row>
    <row r="16" spans="1:13" ht="48" customHeight="1" x14ac:dyDescent="0.2">
      <c r="A16" s="179" t="s">
        <v>133</v>
      </c>
      <c r="B16" s="179"/>
      <c r="C16" s="194"/>
      <c r="D16" s="194"/>
      <c r="E16" s="193"/>
      <c r="F16" s="193"/>
      <c r="G16" s="155"/>
      <c r="I16" s="21"/>
      <c r="J16" s="21"/>
      <c r="K16" s="21"/>
      <c r="L16" s="21"/>
      <c r="M16" s="21"/>
    </row>
    <row r="17" spans="1:11" ht="15.6" customHeight="1" x14ac:dyDescent="0.2">
      <c r="A17" s="179" t="s">
        <v>134</v>
      </c>
      <c r="B17" s="179"/>
      <c r="C17" s="194"/>
      <c r="D17" s="194"/>
      <c r="E17" s="193"/>
      <c r="F17" s="193"/>
      <c r="G17" s="155"/>
    </row>
    <row r="18" spans="1:11" ht="15.6" customHeight="1" x14ac:dyDescent="0.2">
      <c r="A18" s="179" t="s">
        <v>135</v>
      </c>
      <c r="B18" s="179"/>
      <c r="C18" s="194"/>
      <c r="D18" s="194"/>
      <c r="E18" s="193"/>
      <c r="F18" s="193"/>
      <c r="G18" s="155"/>
      <c r="H18" s="132"/>
    </row>
    <row r="19" spans="1:11" ht="28.9" customHeight="1" x14ac:dyDescent="0.2">
      <c r="A19" s="190" t="s">
        <v>157</v>
      </c>
      <c r="B19" s="190"/>
      <c r="C19" s="191">
        <f>SUM(C12:D18,C3:C9)</f>
        <v>0</v>
      </c>
      <c r="D19" s="191"/>
      <c r="E19" s="193"/>
      <c r="F19" s="193"/>
      <c r="G19" s="155"/>
      <c r="H19" s="193"/>
      <c r="I19" s="193"/>
      <c r="J19" s="193"/>
      <c r="K19" s="193"/>
    </row>
    <row r="20" spans="1:11" ht="35.65" customHeight="1" x14ac:dyDescent="0.2">
      <c r="A20" s="190" t="s">
        <v>147</v>
      </c>
      <c r="B20" s="190"/>
      <c r="C20" s="191">
        <f>SUM(D3:D9)</f>
        <v>0</v>
      </c>
      <c r="D20" s="191"/>
    </row>
    <row r="21" spans="1:11" ht="26.65" customHeight="1" x14ac:dyDescent="0.2">
      <c r="A21" s="190" t="s">
        <v>137</v>
      </c>
      <c r="B21" s="190"/>
      <c r="C21" s="192"/>
      <c r="D21" s="192"/>
      <c r="H21" s="15"/>
    </row>
    <row r="23" spans="1:11" ht="15.75" x14ac:dyDescent="0.25">
      <c r="B23" s="144"/>
    </row>
    <row r="24" spans="1:11" ht="15.75" x14ac:dyDescent="0.2">
      <c r="B24" s="128"/>
    </row>
  </sheetData>
  <sheetProtection selectLockedCells="1" selectUnlockedCells="1"/>
  <mergeCells count="30">
    <mergeCell ref="A11:B11"/>
    <mergeCell ref="C11:D11"/>
    <mergeCell ref="F11:G13"/>
    <mergeCell ref="A12:B12"/>
    <mergeCell ref="C12:D12"/>
    <mergeCell ref="A13:B13"/>
    <mergeCell ref="C13:D13"/>
    <mergeCell ref="B1:G1"/>
    <mergeCell ref="F3:G8"/>
    <mergeCell ref="I3:K3"/>
    <mergeCell ref="A9:A10"/>
    <mergeCell ref="C10:E10"/>
    <mergeCell ref="A14:B14"/>
    <mergeCell ref="C14:D14"/>
    <mergeCell ref="A15:B15"/>
    <mergeCell ref="C15:D15"/>
    <mergeCell ref="H19:K19"/>
    <mergeCell ref="A20:B20"/>
    <mergeCell ref="C20:D20"/>
    <mergeCell ref="A21:B21"/>
    <mergeCell ref="C21:D21"/>
    <mergeCell ref="E15:F19"/>
    <mergeCell ref="A16:B16"/>
    <mergeCell ref="C16:D16"/>
    <mergeCell ref="A17:B17"/>
    <mergeCell ref="C17:D17"/>
    <mergeCell ref="A18:B18"/>
    <mergeCell ref="C18:D18"/>
    <mergeCell ref="A19:B19"/>
    <mergeCell ref="C19:D19"/>
  </mergeCells>
  <pageMargins left="0.7" right="0.7" top="0.75" bottom="0.75" header="0.51180555555555551" footer="0.51180555555555551"/>
  <pageSetup paperSize="9"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U25"/>
  <sheetViews>
    <sheetView topLeftCell="A15" zoomScale="80" zoomScaleNormal="80" zoomScaleSheetLayoutView="70" workbookViewId="0">
      <selection activeCell="A23" sqref="A23:B23"/>
    </sheetView>
  </sheetViews>
  <sheetFormatPr defaultColWidth="11.5703125" defaultRowHeight="12.75" x14ac:dyDescent="0.2"/>
  <cols>
    <col min="1" max="1" width="16.28515625" style="9" customWidth="1"/>
    <col min="2" max="2" width="37.7109375" style="15" customWidth="1"/>
    <col min="3" max="3" width="7.7109375" style="9" customWidth="1"/>
    <col min="4" max="4" width="8.5703125" style="9" customWidth="1"/>
    <col min="5" max="5" width="43.28515625" style="9" customWidth="1"/>
    <col min="6" max="6" width="8.7109375" style="15" customWidth="1"/>
    <col min="7" max="7" width="10" style="15" customWidth="1"/>
    <col min="8" max="8" width="54.7109375" style="9" customWidth="1"/>
    <col min="9" max="255" width="8.7109375" style="9" customWidth="1"/>
  </cols>
  <sheetData>
    <row r="1" spans="1:13" ht="32.65" customHeight="1" x14ac:dyDescent="0.25">
      <c r="A1" s="86"/>
      <c r="B1" s="184" t="s">
        <v>102</v>
      </c>
      <c r="C1" s="184"/>
      <c r="D1" s="184"/>
      <c r="E1" s="184"/>
      <c r="F1" s="184"/>
      <c r="G1" s="184"/>
      <c r="H1" s="87"/>
    </row>
    <row r="2" spans="1:13" ht="103.15" customHeight="1" x14ac:dyDescent="0.2">
      <c r="A2" s="88" t="s">
        <v>103</v>
      </c>
      <c r="B2" s="88" t="s">
        <v>104</v>
      </c>
      <c r="C2" s="88" t="s">
        <v>152</v>
      </c>
      <c r="D2" s="88" t="s">
        <v>105</v>
      </c>
      <c r="E2" s="88" t="s">
        <v>106</v>
      </c>
      <c r="F2" s="88" t="s">
        <v>153</v>
      </c>
      <c r="G2" s="88" t="s">
        <v>105</v>
      </c>
      <c r="H2" s="89" t="s">
        <v>107</v>
      </c>
    </row>
    <row r="3" spans="1:13" ht="164.25" x14ac:dyDescent="0.2">
      <c r="A3" s="90" t="s">
        <v>91</v>
      </c>
      <c r="B3" s="91" t="s">
        <v>108</v>
      </c>
      <c r="C3" s="90"/>
      <c r="D3" s="90"/>
      <c r="E3" s="93" t="s">
        <v>109</v>
      </c>
      <c r="F3" s="92"/>
      <c r="G3" s="92"/>
      <c r="H3" s="94"/>
      <c r="I3" s="185"/>
      <c r="J3" s="185"/>
      <c r="K3" s="185"/>
      <c r="L3" s="95"/>
    </row>
    <row r="4" spans="1:13" ht="166.9" customHeight="1" x14ac:dyDescent="0.2">
      <c r="A4" s="96" t="s">
        <v>92</v>
      </c>
      <c r="B4" s="97" t="s">
        <v>110</v>
      </c>
      <c r="C4" s="96"/>
      <c r="D4" s="96"/>
      <c r="E4" s="98" t="s">
        <v>111</v>
      </c>
      <c r="F4" s="99"/>
      <c r="G4" s="99"/>
      <c r="H4" s="94"/>
      <c r="I4" s="95"/>
      <c r="J4" s="95"/>
      <c r="K4" s="95"/>
      <c r="L4" s="95"/>
    </row>
    <row r="5" spans="1:13" ht="58.35" customHeight="1" x14ac:dyDescent="0.2">
      <c r="A5" s="100" t="s">
        <v>93</v>
      </c>
      <c r="B5" s="101" t="s">
        <v>112</v>
      </c>
      <c r="C5" s="100"/>
      <c r="D5" s="100"/>
      <c r="E5" s="102" t="s">
        <v>113</v>
      </c>
      <c r="F5" s="103"/>
      <c r="G5" s="103"/>
      <c r="H5" s="94"/>
      <c r="I5" s="104"/>
      <c r="J5" s="95"/>
      <c r="K5" s="95"/>
      <c r="L5" s="95"/>
    </row>
    <row r="6" spans="1:13" ht="58.35" customHeight="1" x14ac:dyDescent="0.2">
      <c r="A6" s="100" t="s">
        <v>94</v>
      </c>
      <c r="B6" s="101" t="s">
        <v>114</v>
      </c>
      <c r="C6" s="100"/>
      <c r="D6" s="100"/>
      <c r="E6" s="102" t="s">
        <v>115</v>
      </c>
      <c r="F6" s="103"/>
      <c r="G6" s="103"/>
      <c r="H6" s="94"/>
      <c r="I6" s="104"/>
      <c r="J6" s="95"/>
      <c r="K6" s="95"/>
      <c r="L6" s="95"/>
    </row>
    <row r="7" spans="1:13" ht="58.35" customHeight="1" x14ac:dyDescent="0.2">
      <c r="A7" s="100" t="s">
        <v>116</v>
      </c>
      <c r="B7" s="101" t="s">
        <v>117</v>
      </c>
      <c r="C7" s="100"/>
      <c r="D7" s="100"/>
      <c r="E7" s="102" t="s">
        <v>118</v>
      </c>
      <c r="F7" s="103"/>
      <c r="G7" s="103"/>
      <c r="H7" s="94"/>
      <c r="I7" s="104"/>
      <c r="J7" s="95"/>
      <c r="K7" s="95"/>
      <c r="L7" s="95"/>
    </row>
    <row r="8" spans="1:13" ht="116.65" customHeight="1" x14ac:dyDescent="0.2">
      <c r="A8" s="105" t="s">
        <v>96</v>
      </c>
      <c r="B8" s="106" t="s">
        <v>119</v>
      </c>
      <c r="C8" s="105"/>
      <c r="D8" s="105"/>
      <c r="E8" s="107" t="s">
        <v>120</v>
      </c>
      <c r="F8" s="108"/>
      <c r="G8" s="108"/>
      <c r="H8" s="109"/>
      <c r="I8" s="95"/>
      <c r="J8" s="95"/>
      <c r="K8" s="95"/>
      <c r="L8" s="95"/>
    </row>
    <row r="9" spans="1:13" ht="134.25" customHeight="1" x14ac:dyDescent="0.2">
      <c r="A9" s="186" t="s">
        <v>97</v>
      </c>
      <c r="B9" s="110" t="s">
        <v>121</v>
      </c>
      <c r="C9" s="111"/>
      <c r="D9" s="111"/>
      <c r="E9" s="187" t="s">
        <v>122</v>
      </c>
      <c r="F9" s="187"/>
      <c r="G9" s="187"/>
      <c r="H9" s="188"/>
      <c r="I9" s="95"/>
      <c r="J9" s="95"/>
      <c r="K9" s="95"/>
      <c r="L9" s="95"/>
    </row>
    <row r="10" spans="1:13" ht="73.150000000000006" customHeight="1" x14ac:dyDescent="0.2">
      <c r="A10" s="186"/>
      <c r="B10" s="112" t="s">
        <v>123</v>
      </c>
      <c r="C10" s="111"/>
      <c r="D10" s="111"/>
      <c r="E10" s="187"/>
      <c r="F10" s="187"/>
      <c r="G10" s="187"/>
      <c r="H10" s="188"/>
      <c r="I10" s="95"/>
      <c r="J10" s="95"/>
      <c r="K10" s="95"/>
      <c r="L10" s="95"/>
    </row>
    <row r="11" spans="1:13" ht="75.75" customHeight="1" x14ac:dyDescent="0.2">
      <c r="A11" s="186"/>
      <c r="B11" s="113" t="s">
        <v>124</v>
      </c>
      <c r="C11" s="189" t="s">
        <v>125</v>
      </c>
      <c r="D11" s="189"/>
      <c r="E11" s="189"/>
      <c r="F11" s="189"/>
      <c r="G11" s="189"/>
      <c r="H11" s="188"/>
      <c r="I11" s="185"/>
      <c r="J11" s="185"/>
      <c r="K11" s="185"/>
      <c r="L11" s="185"/>
    </row>
    <row r="12" spans="1:13" ht="64.900000000000006" customHeight="1" x14ac:dyDescent="0.2">
      <c r="A12" s="183" t="s">
        <v>98</v>
      </c>
      <c r="B12" s="183"/>
      <c r="C12" s="183" t="s">
        <v>153</v>
      </c>
      <c r="D12" s="183"/>
      <c r="E12" s="114" t="s">
        <v>126</v>
      </c>
      <c r="F12" s="88"/>
      <c r="G12" s="88"/>
      <c r="H12" s="109"/>
      <c r="I12" s="95"/>
      <c r="J12" s="95"/>
      <c r="K12" s="95"/>
      <c r="L12" s="95"/>
    </row>
    <row r="13" spans="1:13" ht="39.4" customHeight="1" x14ac:dyDescent="0.2">
      <c r="A13" s="179" t="s">
        <v>127</v>
      </c>
      <c r="B13" s="179"/>
      <c r="C13" s="182"/>
      <c r="D13" s="182"/>
      <c r="E13" s="114" t="s">
        <v>128</v>
      </c>
      <c r="F13" s="88"/>
      <c r="G13" s="88"/>
      <c r="H13" s="109"/>
      <c r="I13" s="95"/>
      <c r="J13" s="95"/>
      <c r="K13" s="95"/>
      <c r="L13" s="95"/>
    </row>
    <row r="14" spans="1:13" ht="51.6" customHeight="1" x14ac:dyDescent="0.2">
      <c r="A14" s="179" t="s">
        <v>129</v>
      </c>
      <c r="B14" s="179"/>
      <c r="C14" s="182"/>
      <c r="D14" s="182"/>
      <c r="E14" s="114" t="s">
        <v>130</v>
      </c>
      <c r="F14" s="88"/>
      <c r="G14" s="88"/>
      <c r="H14" s="109"/>
      <c r="I14" s="95"/>
      <c r="J14" s="95"/>
      <c r="K14" s="95"/>
      <c r="L14" s="95"/>
    </row>
    <row r="15" spans="1:13" ht="31.15" customHeight="1" x14ac:dyDescent="0.2">
      <c r="A15" s="179" t="s">
        <v>131</v>
      </c>
      <c r="B15" s="179"/>
      <c r="C15" s="204"/>
      <c r="D15" s="204"/>
      <c r="E15" s="115"/>
      <c r="F15" s="116"/>
      <c r="G15" s="116"/>
      <c r="H15" s="117"/>
      <c r="I15" s="95"/>
      <c r="J15" s="95"/>
      <c r="K15" s="95"/>
      <c r="L15" s="95"/>
    </row>
    <row r="16" spans="1:13" ht="35.25" customHeight="1" x14ac:dyDescent="0.2">
      <c r="A16" s="179" t="s">
        <v>132</v>
      </c>
      <c r="B16" s="179"/>
      <c r="C16" s="180"/>
      <c r="D16" s="180"/>
      <c r="E16" s="116"/>
      <c r="F16" s="116"/>
      <c r="G16" s="118"/>
      <c r="H16" s="117"/>
      <c r="I16" s="119"/>
      <c r="J16" s="119"/>
      <c r="K16" s="95"/>
      <c r="L16" s="119"/>
      <c r="M16" s="21"/>
    </row>
    <row r="17" spans="1:13" ht="55.9" customHeight="1" x14ac:dyDescent="0.2">
      <c r="A17" s="179" t="s">
        <v>133</v>
      </c>
      <c r="B17" s="179"/>
      <c r="C17" s="180"/>
      <c r="D17" s="180"/>
      <c r="E17" s="116"/>
      <c r="F17" s="116"/>
      <c r="G17" s="118"/>
      <c r="H17" s="117"/>
      <c r="I17" s="119"/>
      <c r="J17" s="119"/>
      <c r="K17" s="119"/>
      <c r="L17" s="119"/>
      <c r="M17" s="21"/>
    </row>
    <row r="18" spans="1:13" ht="43.35" customHeight="1" x14ac:dyDescent="0.2">
      <c r="A18" s="179" t="s">
        <v>134</v>
      </c>
      <c r="B18" s="179"/>
      <c r="C18" s="180"/>
      <c r="D18" s="180"/>
      <c r="E18" s="116"/>
      <c r="F18" s="116"/>
      <c r="G18" s="118"/>
      <c r="H18" s="117"/>
      <c r="I18" s="95"/>
      <c r="J18" s="95"/>
      <c r="K18" s="95"/>
      <c r="L18" s="95"/>
    </row>
    <row r="19" spans="1:13" ht="32.65" customHeight="1" x14ac:dyDescent="0.2">
      <c r="A19" s="179" t="s">
        <v>135</v>
      </c>
      <c r="B19" s="179"/>
      <c r="C19" s="180"/>
      <c r="D19" s="180"/>
      <c r="E19" s="116"/>
      <c r="F19" s="116"/>
      <c r="G19" s="118"/>
      <c r="H19" s="120"/>
      <c r="I19" s="95"/>
      <c r="J19" s="95"/>
      <c r="K19" s="95"/>
      <c r="L19" s="95"/>
    </row>
    <row r="20" spans="1:13" ht="35.25" customHeight="1" x14ac:dyDescent="0.2">
      <c r="A20" s="177" t="s">
        <v>158</v>
      </c>
      <c r="B20" s="177"/>
      <c r="C20" s="121">
        <f>SUM(C13:C19,C3:C10,F3:F8,F12:F14)</f>
        <v>0</v>
      </c>
      <c r="D20" s="122"/>
      <c r="E20" s="116"/>
      <c r="F20" s="116"/>
      <c r="G20" s="118"/>
      <c r="H20" s="181"/>
      <c r="I20" s="181"/>
      <c r="J20" s="181"/>
      <c r="K20" s="181"/>
      <c r="L20" s="95"/>
    </row>
    <row r="21" spans="1:13" ht="31.15" customHeight="1" x14ac:dyDescent="0.2">
      <c r="A21" s="177" t="s">
        <v>136</v>
      </c>
      <c r="B21" s="177"/>
      <c r="C21" s="121">
        <f>SUM(D3:D10,G3:G8,G12:G14)</f>
        <v>0</v>
      </c>
      <c r="D21" s="123"/>
      <c r="E21" s="124"/>
      <c r="F21" s="125"/>
      <c r="G21" s="125"/>
      <c r="H21" s="124"/>
    </row>
    <row r="22" spans="1:13" ht="36.6" customHeight="1" x14ac:dyDescent="0.25">
      <c r="A22" s="178" t="s">
        <v>155</v>
      </c>
      <c r="B22" s="178"/>
      <c r="C22" s="126">
        <f>SUM(C3:C10,C13:C19)</f>
        <v>0</v>
      </c>
      <c r="D22" s="123"/>
      <c r="E22" s="124"/>
      <c r="F22" s="125"/>
      <c r="G22" s="125"/>
      <c r="H22" s="125"/>
    </row>
    <row r="23" spans="1:13" ht="38.65" customHeight="1" x14ac:dyDescent="0.25">
      <c r="A23" s="178" t="s">
        <v>156</v>
      </c>
      <c r="B23" s="178"/>
      <c r="C23" s="121">
        <f>SUM(D3:D10)</f>
        <v>0</v>
      </c>
      <c r="D23" s="123"/>
      <c r="E23" s="124"/>
      <c r="F23" s="125"/>
      <c r="G23" s="125"/>
      <c r="H23" s="124"/>
    </row>
    <row r="24" spans="1:13" ht="33.950000000000003" customHeight="1" x14ac:dyDescent="0.25">
      <c r="A24" s="178" t="s">
        <v>137</v>
      </c>
      <c r="B24" s="178"/>
      <c r="C24" s="127"/>
      <c r="D24" s="123"/>
      <c r="E24" s="124"/>
      <c r="F24" s="125"/>
      <c r="G24" s="125"/>
      <c r="H24" s="124"/>
    </row>
    <row r="25" spans="1:13" ht="15.75" x14ac:dyDescent="0.2">
      <c r="A25" s="124"/>
      <c r="B25" s="128"/>
      <c r="C25" s="124"/>
      <c r="D25" s="124"/>
      <c r="E25" s="124"/>
      <c r="F25" s="125"/>
      <c r="G25" s="125"/>
      <c r="H25" s="124"/>
    </row>
  </sheetData>
  <sheetProtection selectLockedCells="1" selectUnlockedCells="1"/>
  <mergeCells count="29">
    <mergeCell ref="B1:G1"/>
    <mergeCell ref="I3:K3"/>
    <mergeCell ref="A9:A11"/>
    <mergeCell ref="E9:G10"/>
    <mergeCell ref="H9:H11"/>
    <mergeCell ref="C11:G11"/>
    <mergeCell ref="I11:L11"/>
    <mergeCell ref="A12:B12"/>
    <mergeCell ref="C12:D12"/>
    <mergeCell ref="A13:B13"/>
    <mergeCell ref="C13:D13"/>
    <mergeCell ref="A14:B14"/>
    <mergeCell ref="C14:D14"/>
    <mergeCell ref="A15:B15"/>
    <mergeCell ref="C15:D15"/>
    <mergeCell ref="A16:B16"/>
    <mergeCell ref="C16:D16"/>
    <mergeCell ref="A17:B17"/>
    <mergeCell ref="C17:D17"/>
    <mergeCell ref="C18:D18"/>
    <mergeCell ref="A19:B19"/>
    <mergeCell ref="C19:D19"/>
    <mergeCell ref="A20:B20"/>
    <mergeCell ref="H20:K20"/>
    <mergeCell ref="A21:B21"/>
    <mergeCell ref="A22:B22"/>
    <mergeCell ref="A23:B23"/>
    <mergeCell ref="A24:B24"/>
    <mergeCell ref="A18:B18"/>
  </mergeCells>
  <pageMargins left="0.7" right="0.7" top="0.75" bottom="0.75"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Sheet1</vt:lpstr>
      <vt:lpstr>Prügikastide_asukoht</vt:lpstr>
      <vt:lpstr>Kokkuvõte</vt:lpstr>
      <vt:lpstr>graafik</vt:lpstr>
      <vt:lpstr>Sorteerimata jäätmed (1 päev)</vt:lpstr>
      <vt:lpstr>Sorteeritud jäätmed(1 päev)</vt:lpstr>
      <vt:lpstr>sorteerimata jäätmed ( 2päev)</vt:lpstr>
      <vt:lpstr>Sorteeritud jäätmed 2 päev</vt:lpstr>
      <vt:lpstr>sorteerimata jäätmed  3 päev</vt:lpstr>
      <vt:lpstr>Sorteeritud jäätmed 3 päev</vt:lpstr>
      <vt:lpstr>sorteerimata jäätmed 4 päev</vt:lpstr>
      <vt:lpstr>Sorteeritud jäätmed 4 päev</vt:lpstr>
      <vt:lpstr>Sorteerimata jäätmed 5 päev</vt:lpstr>
      <vt:lpstr>Sorteeritud jäätmed 5 päev</vt:lpstr>
      <vt:lpstr>Prügikastide_asukoht!Print_Area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marit</cp:lastModifiedBy>
  <dcterms:created xsi:type="dcterms:W3CDTF">2019-03-06T12:17:22Z</dcterms:created>
  <dcterms:modified xsi:type="dcterms:W3CDTF">2019-11-08T07:30:54Z</dcterms:modified>
</cp:coreProperties>
</file>