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80" activeTab="0"/>
  </bookViews>
  <sheets>
    <sheet name="Ajakava" sheetId="1" r:id="rId1"/>
    <sheet name="Ajakava (2 etapp)" sheetId="2" state="hidden" r:id="rId2"/>
    <sheet name="Tabel_PT" sheetId="3" r:id="rId3"/>
    <sheet name="Tabel_1_4" sheetId="4" state="hidden" r:id="rId4"/>
    <sheet name="Tabel_5_8" sheetId="5" state="hidden" r:id="rId5"/>
    <sheet name="Kokkuvõte" sheetId="6" state="hidden" r:id="rId6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<sst xmlns="http://schemas.openxmlformats.org/spreadsheetml/2006/main" count="265" uniqueCount="77">
  <si>
    <t>Kell</t>
  </si>
  <si>
    <t>Võistkond</t>
  </si>
  <si>
    <t>Nr.</t>
  </si>
  <si>
    <t>VÕISTKOND</t>
  </si>
  <si>
    <t>PUNKTE</t>
  </si>
  <si>
    <t>KOHT</t>
  </si>
  <si>
    <t>Tulemus</t>
  </si>
  <si>
    <t>-</t>
  </si>
  <si>
    <t>V – VAHE</t>
  </si>
  <si>
    <t>HC Kehra</t>
  </si>
  <si>
    <t>HC KEHRA</t>
  </si>
  <si>
    <t>Paremusjärjestus</t>
  </si>
  <si>
    <t>Võistkonna nimi</t>
  </si>
  <si>
    <t>Klubi nimi</t>
  </si>
  <si>
    <t>Treener(id)</t>
  </si>
  <si>
    <t>1.</t>
  </si>
  <si>
    <t>2.</t>
  </si>
  <si>
    <t>3.</t>
  </si>
  <si>
    <t>4.</t>
  </si>
  <si>
    <t>5.</t>
  </si>
  <si>
    <t>6.</t>
  </si>
  <si>
    <t>7.</t>
  </si>
  <si>
    <t>I</t>
  </si>
  <si>
    <t>II</t>
  </si>
  <si>
    <t>III</t>
  </si>
  <si>
    <t>Treener:</t>
  </si>
  <si>
    <t>Võistkondade parimad mängijad:</t>
  </si>
  <si>
    <t>Mängija nimi</t>
  </si>
  <si>
    <t>Turniiri parim mängija:</t>
  </si>
  <si>
    <t>Turniiri parim väravavaht:</t>
  </si>
  <si>
    <t>8.</t>
  </si>
  <si>
    <t>Gr.</t>
  </si>
  <si>
    <t>Mängude aeg 2×20min</t>
  </si>
  <si>
    <t>2022 EESTI MEISTRIVÕISTLUSED KÄSIPALLIS</t>
  </si>
  <si>
    <t>NOORMEHED B2 KLASS</t>
  </si>
  <si>
    <t>sündinud 2006-2008</t>
  </si>
  <si>
    <t>29.04.-01.05.2022</t>
  </si>
  <si>
    <t>Põhiturniir</t>
  </si>
  <si>
    <t>HC Viimsi</t>
  </si>
  <si>
    <t>Paus</t>
  </si>
  <si>
    <t>Mäng</t>
  </si>
  <si>
    <t>PT1</t>
  </si>
  <si>
    <t>PT2</t>
  </si>
  <si>
    <t>PT3</t>
  </si>
  <si>
    <t>PT4</t>
  </si>
  <si>
    <t>PT5</t>
  </si>
  <si>
    <t>PT6</t>
  </si>
  <si>
    <t>PT7</t>
  </si>
  <si>
    <t>PT8</t>
  </si>
  <si>
    <t>2023 EESTI MEISTRIVÕISTLUSED KÄSIPALLIS</t>
  </si>
  <si>
    <t>sündinud 2007-2009</t>
  </si>
  <si>
    <t>TAPA</t>
  </si>
  <si>
    <t>Tapa valla Spordikeskus</t>
  </si>
  <si>
    <t>02.12.-04.12.2022</t>
  </si>
  <si>
    <t>PÕLVA</t>
  </si>
  <si>
    <t>21.04.-23.04.2023</t>
  </si>
  <si>
    <t>5-8</t>
  </si>
  <si>
    <t>1-4</t>
  </si>
  <si>
    <t>Kohad 5.-8.</t>
  </si>
  <si>
    <t>PUNKTE PT</t>
  </si>
  <si>
    <t>PUNKTE FINAAL</t>
  </si>
  <si>
    <t>PUNKTE KOKKU</t>
  </si>
  <si>
    <t>Kohad 1.-4.</t>
  </si>
  <si>
    <t>PÕLVA SK</t>
  </si>
  <si>
    <t>ALATSKIVI SK JUKU</t>
  </si>
  <si>
    <t>VILJANDI SK/PÄRNU</t>
  </si>
  <si>
    <t>HC VIIMSI</t>
  </si>
  <si>
    <t>HC TALLAS</t>
  </si>
  <si>
    <t>TAPA VALLA SPORDIKOOL/
SK TAPA</t>
  </si>
  <si>
    <t>SK REVAL-SPORT/ MUSTAMÄE</t>
  </si>
  <si>
    <t>Mesikäpa Hall</t>
  </si>
  <si>
    <t>Viljandi SK/Pärnu</t>
  </si>
  <si>
    <t>Põlva SK</t>
  </si>
  <si>
    <t>Alatskivi SK Juku</t>
  </si>
  <si>
    <t>Tapa valla Spordikool/ SK Tapa</t>
  </si>
  <si>
    <t>HC Tallas</t>
  </si>
  <si>
    <t>SK Reval-Sport/Mustamäe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</si>
</sst>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/d/yyyy"/>
    <numFmt numFmtId="183" formatCode="[$-425]d\.\ mmmm\ yyyy&quot;. a.&quot;"/>
    <numFmt numFmtId="184" formatCode="dd\.mm\.yy;@"/>
    <numFmt numFmtId="185" formatCode="[$-F800]dddd\,\ mmmm\ dd\,\ yyyy"/>
    <numFmt numFmtId="186" formatCode="dd/mmmm\ yyyy"/>
    <numFmt numFmtId="187" formatCode="[$-425]dddd"/>
    <numFmt numFmtId="188" formatCode="[$-425]dddd\,\ d\.\ mmmm\ yyyy;@"/>
    <numFmt numFmtId="189" formatCode="&quot;Jah&quot;;&quot;Jah&quot;;&quot;Ei&quot;"/>
    <numFmt numFmtId="190" formatCode="&quot;Tõene&quot;;&quot;Tõene&quot;;&quot;Väär&quot;"/>
    <numFmt numFmtId="191" formatCode="&quot;Sees&quot;;&quot;Sees&quot;;&quot;Väljas&quot;"/>
    <numFmt numFmtId="192" formatCode="[$€-2]\ #,##0.00_);[Red]\([$€-2]\ #,##0.00\)"/>
    <numFmt numFmtId="193" formatCode="[$-425]ddd\,\ d\.mm/yyyy;@"/>
    <numFmt numFmtId="194" formatCode="[$-425]dddd\,\ d\.\ mmmm\ yyyy"/>
    <numFmt numFmtId="195" formatCode="[$-F400]h:mm:ss\ AM/PM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9"/>
      <color indexed="10"/>
      <name val="Sylfaen"/>
      <family val="1"/>
    </font>
    <font>
      <b/>
      <sz val="16"/>
      <name val="Book Antiqua"/>
      <family val="1"/>
    </font>
    <font>
      <u val="single"/>
      <sz val="10"/>
      <color indexed="39"/>
      <name val="Arial Narrow"/>
      <family val="2"/>
    </font>
    <font>
      <sz val="8"/>
      <name val="Arial"/>
      <family val="2"/>
    </font>
    <font>
      <b/>
      <sz val="14"/>
      <name val="Cambria"/>
      <family val="1"/>
    </font>
    <font>
      <sz val="12"/>
      <name val="Book Antiqua"/>
      <family val="1"/>
    </font>
    <font>
      <b/>
      <sz val="16"/>
      <name val="Arial Narrow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u val="single"/>
      <sz val="12"/>
      <name val="Calibri"/>
      <family val="2"/>
    </font>
    <font>
      <i/>
      <u val="single"/>
      <sz val="9"/>
      <name val="Calibri"/>
      <family val="2"/>
    </font>
    <font>
      <u val="single"/>
      <sz val="10"/>
      <name val="Calibri"/>
      <family val="2"/>
    </font>
    <font>
      <i/>
      <u val="single"/>
      <sz val="10"/>
      <name val="Calibri"/>
      <family val="2"/>
    </font>
    <font>
      <b/>
      <i/>
      <sz val="16"/>
      <name val="Garamond"/>
      <family val="1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0"/>
      <color indexed="14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2"/>
      <name val="Cambria"/>
      <family val="1"/>
    </font>
    <font>
      <sz val="14"/>
      <name val="Cambria"/>
      <family val="1"/>
    </font>
    <font>
      <sz val="10"/>
      <name val="Cambria"/>
      <family val="1"/>
    </font>
    <font>
      <b/>
      <sz val="12"/>
      <name val="Calibri"/>
      <family val="2"/>
    </font>
    <font>
      <sz val="9"/>
      <name val="Calibri"/>
      <family val="2"/>
    </font>
    <font>
      <sz val="12"/>
      <name val="Cambria"/>
      <family val="1"/>
    </font>
    <font>
      <sz val="12"/>
      <color indexed="48"/>
      <name val="Calibri"/>
      <family val="2"/>
    </font>
    <font>
      <b/>
      <sz val="11"/>
      <name val="Cambria"/>
      <family val="1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sz val="11"/>
      <color theme="1"/>
      <name val="Calibri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2"/>
      <color rgb="FF3333F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1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1" applyNumberFormat="0" applyAlignment="0" applyProtection="0"/>
    <xf numFmtId="0" fontId="69" fillId="3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34" borderId="1" applyNumberFormat="0" applyAlignment="0" applyProtection="0"/>
    <xf numFmtId="0" fontId="76" fillId="0" borderId="6" applyNumberFormat="0" applyFill="0" applyAlignment="0" applyProtection="0"/>
    <xf numFmtId="0" fontId="77" fillId="35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36" borderId="7" applyNumberFormat="0" applyFont="0" applyAlignment="0" applyProtection="0"/>
    <xf numFmtId="0" fontId="79" fillId="3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left" vertical="center" indent="1"/>
      <protection/>
    </xf>
    <xf numFmtId="0" fontId="14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9" fontId="58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59" fillId="0" borderId="0" xfId="0" applyFont="1" applyAlignment="1">
      <alignment/>
    </xf>
    <xf numFmtId="49" fontId="22" fillId="0" borderId="20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0" fillId="37" borderId="23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11" fillId="37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 hidden="1"/>
    </xf>
    <xf numFmtId="0" fontId="3" fillId="0" borderId="24" xfId="0" applyFont="1" applyBorder="1" applyAlignment="1" applyProtection="1">
      <alignment/>
      <protection hidden="1"/>
    </xf>
    <xf numFmtId="0" fontId="11" fillId="37" borderId="1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/>
      <protection hidden="1"/>
    </xf>
    <xf numFmtId="0" fontId="3" fillId="0" borderId="26" xfId="0" applyFont="1" applyBorder="1" applyAlignment="1" applyProtection="1">
      <alignment/>
      <protection hidden="1"/>
    </xf>
    <xf numFmtId="0" fontId="10" fillId="37" borderId="27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33" fillId="0" borderId="24" xfId="0" applyFont="1" applyBorder="1" applyAlignment="1">
      <alignment horizontal="center"/>
    </xf>
    <xf numFmtId="0" fontId="33" fillId="0" borderId="24" xfId="0" applyFont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20" fontId="22" fillId="0" borderId="29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49" fontId="22" fillId="0" borderId="32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20" fontId="22" fillId="0" borderId="34" xfId="0" applyNumberFormat="1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36" xfId="0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20" fontId="22" fillId="0" borderId="38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40" xfId="0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0" fontId="61" fillId="0" borderId="0" xfId="0" applyFont="1" applyFill="1" applyBorder="1" applyAlignment="1">
      <alignment/>
    </xf>
    <xf numFmtId="20" fontId="22" fillId="0" borderId="42" xfId="0" applyNumberFormat="1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61" fillId="0" borderId="13" xfId="0" applyFont="1" applyFill="1" applyBorder="1" applyAlignment="1">
      <alignment/>
    </xf>
    <xf numFmtId="0" fontId="59" fillId="0" borderId="0" xfId="0" applyFont="1" applyAlignment="1">
      <alignment horizontal="left"/>
    </xf>
    <xf numFmtId="49" fontId="62" fillId="0" borderId="0" xfId="0" applyNumberFormat="1" applyFont="1" applyFill="1" applyAlignment="1">
      <alignment horizontal="left"/>
    </xf>
    <xf numFmtId="0" fontId="58" fillId="0" borderId="0" xfId="0" applyNumberFormat="1" applyFont="1" applyAlignment="1">
      <alignment horizontal="left" indent="1"/>
    </xf>
    <xf numFmtId="0" fontId="83" fillId="0" borderId="0" xfId="0" applyFont="1" applyAlignment="1">
      <alignment/>
    </xf>
    <xf numFmtId="0" fontId="22" fillId="0" borderId="35" xfId="0" applyFont="1" applyFill="1" applyBorder="1" applyAlignment="1">
      <alignment horizontal="left" indent="1"/>
    </xf>
    <xf numFmtId="0" fontId="22" fillId="0" borderId="30" xfId="0" applyFont="1" applyFill="1" applyBorder="1" applyAlignment="1">
      <alignment horizontal="left" indent="1"/>
    </xf>
    <xf numFmtId="0" fontId="22" fillId="0" borderId="44" xfId="0" applyFont="1" applyFill="1" applyBorder="1" applyAlignment="1">
      <alignment horizontal="left" indent="1"/>
    </xf>
    <xf numFmtId="0" fontId="22" fillId="0" borderId="45" xfId="0" applyFont="1" applyFill="1" applyBorder="1" applyAlignment="1">
      <alignment horizontal="left" indent="1"/>
    </xf>
    <xf numFmtId="0" fontId="22" fillId="0" borderId="46" xfId="0" applyFont="1" applyFill="1" applyBorder="1" applyAlignment="1">
      <alignment horizontal="left" indent="1"/>
    </xf>
    <xf numFmtId="0" fontId="22" fillId="0" borderId="47" xfId="0" applyFont="1" applyFill="1" applyBorder="1" applyAlignment="1">
      <alignment horizontal="left" indent="1"/>
    </xf>
    <xf numFmtId="0" fontId="22" fillId="0" borderId="43" xfId="0" applyFont="1" applyFill="1" applyBorder="1" applyAlignment="1">
      <alignment horizontal="left" indent="1"/>
    </xf>
    <xf numFmtId="0" fontId="22" fillId="0" borderId="48" xfId="0" applyFont="1" applyFill="1" applyBorder="1" applyAlignment="1">
      <alignment horizontal="left" indent="1"/>
    </xf>
    <xf numFmtId="0" fontId="24" fillId="0" borderId="0" xfId="67" applyFont="1">
      <alignment/>
      <protection/>
    </xf>
    <xf numFmtId="0" fontId="23" fillId="0" borderId="0" xfId="67" applyFont="1">
      <alignment/>
      <protection/>
    </xf>
    <xf numFmtId="49" fontId="22" fillId="0" borderId="0" xfId="67" applyNumberFormat="1" applyFont="1" applyAlignment="1">
      <alignment horizontal="right"/>
      <protection/>
    </xf>
    <xf numFmtId="0" fontId="22" fillId="0" borderId="0" xfId="67" applyFont="1">
      <alignment/>
      <protection/>
    </xf>
    <xf numFmtId="0" fontId="25" fillId="0" borderId="0" xfId="67" applyFont="1">
      <alignment/>
      <protection/>
    </xf>
    <xf numFmtId="0" fontId="27" fillId="0" borderId="0" xfId="67" applyFont="1">
      <alignment/>
      <protection/>
    </xf>
    <xf numFmtId="0" fontId="28" fillId="0" borderId="0" xfId="67" applyFont="1">
      <alignment/>
      <protection/>
    </xf>
    <xf numFmtId="0" fontId="29" fillId="0" borderId="0" xfId="67" applyFont="1">
      <alignment/>
      <protection/>
    </xf>
    <xf numFmtId="0" fontId="23" fillId="0" borderId="0" xfId="67" applyFont="1" applyAlignment="1">
      <alignment horizontal="right"/>
      <protection/>
    </xf>
    <xf numFmtId="0" fontId="23" fillId="0" borderId="49" xfId="67" applyFont="1" applyBorder="1">
      <alignment/>
      <protection/>
    </xf>
    <xf numFmtId="0" fontId="31" fillId="0" borderId="50" xfId="67" applyFont="1" applyBorder="1" applyAlignment="1">
      <alignment horizontal="center"/>
      <protection/>
    </xf>
    <xf numFmtId="0" fontId="23" fillId="0" borderId="51" xfId="67" applyFont="1" applyBorder="1">
      <alignment/>
      <protection/>
    </xf>
    <xf numFmtId="0" fontId="22" fillId="0" borderId="52" xfId="67" applyFont="1" applyBorder="1" applyAlignment="1">
      <alignment horizontal="center"/>
      <protection/>
    </xf>
    <xf numFmtId="0" fontId="23" fillId="0" borderId="53" xfId="67" applyFont="1" applyBorder="1">
      <alignment/>
      <protection/>
    </xf>
    <xf numFmtId="0" fontId="22" fillId="0" borderId="54" xfId="67" applyFont="1" applyBorder="1" applyAlignment="1">
      <alignment horizontal="center"/>
      <protection/>
    </xf>
    <xf numFmtId="0" fontId="23" fillId="0" borderId="55" xfId="67" applyFont="1" applyBorder="1">
      <alignment/>
      <protection/>
    </xf>
    <xf numFmtId="0" fontId="23" fillId="0" borderId="52" xfId="67" applyFont="1" applyBorder="1" applyAlignment="1">
      <alignment horizontal="right"/>
      <protection/>
    </xf>
    <xf numFmtId="0" fontId="23" fillId="0" borderId="56" xfId="67" applyFont="1" applyBorder="1" applyAlignment="1">
      <alignment horizontal="right"/>
      <protection/>
    </xf>
    <xf numFmtId="0" fontId="23" fillId="0" borderId="57" xfId="67" applyFont="1" applyBorder="1">
      <alignment/>
      <protection/>
    </xf>
    <xf numFmtId="0" fontId="21" fillId="0" borderId="0" xfId="67" applyFont="1">
      <alignment/>
      <protection/>
    </xf>
    <xf numFmtId="0" fontId="23" fillId="0" borderId="49" xfId="67" applyFont="1" applyBorder="1" applyAlignment="1">
      <alignment horizontal="right"/>
      <protection/>
    </xf>
    <xf numFmtId="0" fontId="22" fillId="0" borderId="44" xfId="0" applyFont="1" applyFill="1" applyBorder="1" applyAlignment="1">
      <alignment horizont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0" fillId="37" borderId="58" xfId="0" applyFont="1" applyFill="1" applyBorder="1" applyAlignment="1" applyProtection="1">
      <alignment horizontal="center"/>
      <protection/>
    </xf>
    <xf numFmtId="0" fontId="11" fillId="37" borderId="10" xfId="0" applyFont="1" applyFill="1" applyBorder="1" applyAlignment="1" applyProtection="1">
      <alignment horizontal="center"/>
      <protection/>
    </xf>
    <xf numFmtId="0" fontId="11" fillId="37" borderId="15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62" fillId="0" borderId="0" xfId="0" applyFont="1" applyAlignment="1">
      <alignment horizontal="right"/>
    </xf>
    <xf numFmtId="0" fontId="22" fillId="0" borderId="43" xfId="0" applyFont="1" applyFill="1" applyBorder="1" applyAlignment="1" quotePrefix="1">
      <alignment horizontal="center"/>
    </xf>
    <xf numFmtId="0" fontId="22" fillId="0" borderId="30" xfId="0" applyFont="1" applyFill="1" applyBorder="1" applyAlignment="1" quotePrefix="1">
      <alignment horizontal="center"/>
    </xf>
    <xf numFmtId="0" fontId="22" fillId="0" borderId="44" xfId="0" applyFont="1" applyFill="1" applyBorder="1" applyAlignment="1" quotePrefix="1">
      <alignment horizontal="center"/>
    </xf>
    <xf numFmtId="0" fontId="33" fillId="0" borderId="59" xfId="0" applyFont="1" applyBorder="1" applyAlignment="1">
      <alignment horizontal="center"/>
    </xf>
    <xf numFmtId="0" fontId="12" fillId="0" borderId="18" xfId="0" applyFont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 applyProtection="1">
      <alignment horizontal="center"/>
      <protection locked="0"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left" indent="1"/>
    </xf>
    <xf numFmtId="0" fontId="22" fillId="0" borderId="60" xfId="0" applyFont="1" applyFill="1" applyBorder="1" applyAlignment="1">
      <alignment horizontal="left" indent="1"/>
    </xf>
    <xf numFmtId="0" fontId="22" fillId="0" borderId="39" xfId="0" applyFont="1" applyFill="1" applyBorder="1" applyAlignment="1">
      <alignment horizontal="left" indent="1"/>
    </xf>
    <xf numFmtId="188" fontId="64" fillId="0" borderId="13" xfId="0" applyNumberFormat="1" applyFont="1" applyBorder="1" applyAlignment="1">
      <alignment horizontal="left"/>
    </xf>
    <xf numFmtId="188" fontId="64" fillId="0" borderId="0" xfId="0" applyNumberFormat="1" applyFont="1" applyBorder="1" applyAlignment="1">
      <alignment horizontal="left"/>
    </xf>
    <xf numFmtId="0" fontId="33" fillId="0" borderId="59" xfId="0" applyFont="1" applyBorder="1" applyAlignment="1">
      <alignment horizontal="center"/>
    </xf>
    <xf numFmtId="0" fontId="33" fillId="0" borderId="61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20" fillId="0" borderId="27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15" fillId="0" borderId="63" xfId="0" applyFont="1" applyBorder="1" applyAlignment="1" applyProtection="1">
      <alignment horizontal="center" vertical="center"/>
      <protection locked="0"/>
    </xf>
    <xf numFmtId="0" fontId="15" fillId="0" borderId="64" xfId="0" applyFont="1" applyBorder="1" applyAlignment="1" applyProtection="1">
      <alignment horizontal="center" vertical="center"/>
      <protection locked="0"/>
    </xf>
    <xf numFmtId="0" fontId="15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left" vertical="center" indent="1"/>
      <protection/>
    </xf>
    <xf numFmtId="0" fontId="13" fillId="0" borderId="12" xfId="0" applyFont="1" applyBorder="1" applyAlignment="1" applyProtection="1">
      <alignment horizontal="left" vertical="center" indent="1"/>
      <protection/>
    </xf>
    <xf numFmtId="0" fontId="13" fillId="0" borderId="14" xfId="0" applyFont="1" applyBorder="1" applyAlignment="1" applyProtection="1">
      <alignment horizontal="left" vertical="center" indent="1"/>
      <protection/>
    </xf>
    <xf numFmtId="0" fontId="13" fillId="0" borderId="27" xfId="0" applyFont="1" applyBorder="1" applyAlignment="1" applyProtection="1">
      <alignment horizontal="left" vertical="center" wrapText="1" indent="1"/>
      <protection/>
    </xf>
    <xf numFmtId="0" fontId="13" fillId="0" borderId="12" xfId="0" applyFont="1" applyBorder="1" applyAlignment="1" applyProtection="1">
      <alignment horizontal="left" vertical="center" wrapText="1" indent="1"/>
      <protection/>
    </xf>
    <xf numFmtId="0" fontId="13" fillId="0" borderId="14" xfId="0" applyFont="1" applyBorder="1" applyAlignment="1" applyProtection="1">
      <alignment horizontal="left" vertical="center" wrapText="1" indent="1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left" vertical="center" indent="1"/>
      <protection/>
    </xf>
    <xf numFmtId="0" fontId="20" fillId="0" borderId="28" xfId="0" applyFont="1" applyBorder="1" applyAlignment="1" applyProtection="1">
      <alignment horizontal="center" vertical="center"/>
      <protection hidden="1"/>
    </xf>
    <xf numFmtId="0" fontId="15" fillId="0" borderId="70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 hidden="1"/>
    </xf>
    <xf numFmtId="0" fontId="15" fillId="0" borderId="73" xfId="0" applyFont="1" applyBorder="1" applyAlignment="1" applyProtection="1">
      <alignment horizontal="center" vertical="center"/>
      <protection locked="0"/>
    </xf>
    <xf numFmtId="0" fontId="23" fillId="0" borderId="0" xfId="67" applyFont="1">
      <alignment/>
      <protection/>
    </xf>
    <xf numFmtId="0" fontId="23" fillId="0" borderId="0" xfId="67" applyFont="1" applyAlignment="1">
      <alignment horizontal="left"/>
      <protection/>
    </xf>
    <xf numFmtId="0" fontId="23" fillId="0" borderId="0" xfId="67" applyFont="1" applyAlignment="1">
      <alignment horizontal="right"/>
      <protection/>
    </xf>
    <xf numFmtId="0" fontId="21" fillId="0" borderId="49" xfId="67" applyFont="1" applyBorder="1" applyAlignment="1">
      <alignment horizontal="left"/>
      <protection/>
    </xf>
    <xf numFmtId="0" fontId="21" fillId="0" borderId="49" xfId="67" applyFont="1" applyBorder="1">
      <alignment/>
      <protection/>
    </xf>
    <xf numFmtId="0" fontId="28" fillId="0" borderId="74" xfId="67" applyFont="1" applyBorder="1">
      <alignment/>
      <protection/>
    </xf>
    <xf numFmtId="0" fontId="28" fillId="0" borderId="0" xfId="67" applyFont="1">
      <alignment/>
      <protection/>
    </xf>
    <xf numFmtId="0" fontId="26" fillId="0" borderId="0" xfId="67" applyFont="1">
      <alignment/>
      <protection/>
    </xf>
    <xf numFmtId="0" fontId="28" fillId="0" borderId="0" xfId="67" applyFont="1" applyAlignment="1">
      <alignment horizontal="left" indent="1"/>
      <protection/>
    </xf>
    <xf numFmtId="0" fontId="30" fillId="0" borderId="0" xfId="67" applyFo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llowed Hyperlink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üperlink 2" xfId="60"/>
    <cellStyle name="Hyperlink" xfId="61"/>
    <cellStyle name="Input" xfId="62"/>
    <cellStyle name="Linked Cell" xfId="63"/>
    <cellStyle name="Neutral" xfId="64"/>
    <cellStyle name="Normaallaad 2" xfId="65"/>
    <cellStyle name="Normaallaad 2 2" xfId="66"/>
    <cellStyle name="Normaallaad 2 2 2" xfId="67"/>
    <cellStyle name="Normaallaad 2 2 2 2" xfId="68"/>
    <cellStyle name="Normaallaad 2 2 3" xfId="69"/>
    <cellStyle name="Normaallaad 2 3" xfId="70"/>
    <cellStyle name="Normaallaad 3" xfId="71"/>
    <cellStyle name="Normaallaad 4" xfId="72"/>
    <cellStyle name="Normaallaad 5" xfId="73"/>
    <cellStyle name="Normaallaad 5 2" xfId="74"/>
    <cellStyle name="Normaallaad 6" xfId="75"/>
    <cellStyle name="Normaallaad 7" xfId="76"/>
    <cellStyle name="Normal 2" xfId="77"/>
    <cellStyle name="Note" xfId="78"/>
    <cellStyle name="Output" xfId="79"/>
    <cellStyle name="Percent" xfId="80"/>
    <cellStyle name="Status" xfId="81"/>
    <cellStyle name="Text" xfId="82"/>
    <cellStyle name="Title" xfId="83"/>
    <cellStyle name="Total" xfId="84"/>
    <cellStyle name="Warning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="90" zoomScaleNormal="90" zoomScalePageLayoutView="0" workbookViewId="0" topLeftCell="A1">
      <selection activeCell="N13" sqref="N13"/>
    </sheetView>
  </sheetViews>
  <sheetFormatPr defaultColWidth="9.140625" defaultRowHeight="12.75"/>
  <cols>
    <col min="1" max="1" width="8.57421875" style="1" customWidth="1"/>
    <col min="2" max="2" width="6.140625" style="0" customWidth="1"/>
    <col min="3" max="3" width="7.57421875" style="0" customWidth="1"/>
    <col min="4" max="5" width="6.421875" style="0" hidden="1" customWidth="1"/>
    <col min="6" max="6" width="30.57421875" style="0" customWidth="1"/>
    <col min="7" max="7" width="30.00390625" style="0" customWidth="1"/>
    <col min="8" max="8" width="2.8515625" style="0" customWidth="1"/>
    <col min="9" max="9" width="5.57421875" style="0" customWidth="1"/>
    <col min="10" max="10" width="4.421875" style="0" customWidth="1"/>
    <col min="11" max="11" width="5.57421875" style="0" customWidth="1"/>
    <col min="15" max="16" width="26.57421875" style="0" bestFit="1" customWidth="1"/>
    <col min="18" max="18" width="26.57421875" style="0" bestFit="1" customWidth="1"/>
    <col min="19" max="19" width="15.421875" style="0" bestFit="1" customWidth="1"/>
  </cols>
  <sheetData>
    <row r="1" spans="1:7" ht="18">
      <c r="A1" s="57" t="s">
        <v>49</v>
      </c>
      <c r="B1" s="58"/>
      <c r="C1" s="58"/>
      <c r="D1" s="58"/>
      <c r="E1" s="58"/>
      <c r="F1" s="58"/>
      <c r="G1" s="30"/>
    </row>
    <row r="2" spans="1:9" ht="15">
      <c r="A2" s="31" t="s">
        <v>34</v>
      </c>
      <c r="H2" s="4"/>
      <c r="I2" s="4"/>
    </row>
    <row r="3" spans="1:9" ht="15">
      <c r="A3" s="31"/>
      <c r="B3" s="37" t="s">
        <v>50</v>
      </c>
      <c r="G3" s="85" t="s">
        <v>53</v>
      </c>
      <c r="H3" s="4"/>
      <c r="I3" s="4"/>
    </row>
    <row r="4" spans="1:11" s="2" customFormat="1" ht="15">
      <c r="A4" s="59"/>
      <c r="B4" s="34"/>
      <c r="C4" s="34"/>
      <c r="D4" s="34"/>
      <c r="E4" s="34"/>
      <c r="F4" s="34"/>
      <c r="G4" s="84" t="s">
        <v>32</v>
      </c>
      <c r="I4" s="34"/>
      <c r="J4" s="34"/>
      <c r="K4" s="132" t="s">
        <v>51</v>
      </c>
    </row>
    <row r="5" spans="1:11" s="2" customFormat="1" ht="15">
      <c r="A5" s="60"/>
      <c r="B5" s="60"/>
      <c r="C5" s="60"/>
      <c r="D5" s="60"/>
      <c r="E5" s="60"/>
      <c r="F5" s="60"/>
      <c r="I5" s="60"/>
      <c r="J5" s="60"/>
      <c r="K5" s="132" t="s">
        <v>52</v>
      </c>
    </row>
    <row r="6" spans="1:11" s="2" customFormat="1" ht="15">
      <c r="A6" s="147">
        <v>44897</v>
      </c>
      <c r="B6" s="147"/>
      <c r="C6" s="147"/>
      <c r="D6" s="147"/>
      <c r="E6" s="147"/>
      <c r="F6" s="147"/>
      <c r="G6" s="61"/>
      <c r="H6" s="62"/>
      <c r="I6" s="61"/>
      <c r="J6" s="61"/>
      <c r="K6" s="61"/>
    </row>
    <row r="7" spans="1:14" s="2" customFormat="1" ht="17.25" customHeight="1">
      <c r="A7" s="63" t="s">
        <v>0</v>
      </c>
      <c r="B7" s="136" t="s">
        <v>2</v>
      </c>
      <c r="C7" s="136" t="s">
        <v>31</v>
      </c>
      <c r="D7" s="136" t="s">
        <v>40</v>
      </c>
      <c r="E7" s="136" t="s">
        <v>39</v>
      </c>
      <c r="F7" s="64" t="s">
        <v>1</v>
      </c>
      <c r="G7" s="64" t="s">
        <v>1</v>
      </c>
      <c r="H7" s="65"/>
      <c r="I7" s="148" t="s">
        <v>6</v>
      </c>
      <c r="J7" s="149"/>
      <c r="K7" s="150"/>
      <c r="M7"/>
      <c r="N7"/>
    </row>
    <row r="8" spans="1:16" s="3" customFormat="1" ht="17.25" customHeight="1">
      <c r="A8" s="66">
        <v>0.4583333333333333</v>
      </c>
      <c r="B8" s="67">
        <v>1</v>
      </c>
      <c r="C8" s="67" t="s">
        <v>41</v>
      </c>
      <c r="D8" s="67">
        <v>60</v>
      </c>
      <c r="E8" s="67">
        <v>0</v>
      </c>
      <c r="F8" s="88" t="s">
        <v>73</v>
      </c>
      <c r="G8" s="91" t="s">
        <v>74</v>
      </c>
      <c r="H8" s="68"/>
      <c r="I8" s="69"/>
      <c r="J8" s="70" t="s">
        <v>7</v>
      </c>
      <c r="K8" s="71"/>
      <c r="M8"/>
      <c r="N8"/>
      <c r="O8" s="142"/>
      <c r="P8" s="142"/>
    </row>
    <row r="9" spans="1:16" s="34" customFormat="1" ht="17.25" customHeight="1">
      <c r="A9" s="72">
        <f aca="true" t="shared" si="0" ref="A9:A15">A8+TIME(0,D9+E9,0)</f>
        <v>0.5</v>
      </c>
      <c r="B9" s="73">
        <v>2</v>
      </c>
      <c r="C9" s="67" t="s">
        <v>41</v>
      </c>
      <c r="D9" s="67">
        <v>60</v>
      </c>
      <c r="E9" s="67">
        <v>0</v>
      </c>
      <c r="F9" s="89" t="s">
        <v>75</v>
      </c>
      <c r="G9" s="92" t="s">
        <v>76</v>
      </c>
      <c r="H9" s="68"/>
      <c r="I9" s="74"/>
      <c r="J9" s="38" t="s">
        <v>7</v>
      </c>
      <c r="K9" s="75"/>
      <c r="M9"/>
      <c r="N9"/>
      <c r="O9" s="142"/>
      <c r="P9" s="142"/>
    </row>
    <row r="10" spans="1:16" s="29" customFormat="1" ht="17.25" customHeight="1">
      <c r="A10" s="72">
        <f t="shared" si="0"/>
        <v>0.5416666666666666</v>
      </c>
      <c r="B10" s="73">
        <v>3</v>
      </c>
      <c r="C10" s="67" t="s">
        <v>41</v>
      </c>
      <c r="D10" s="67">
        <v>60</v>
      </c>
      <c r="E10" s="67">
        <v>0</v>
      </c>
      <c r="F10" s="89" t="s">
        <v>72</v>
      </c>
      <c r="G10" s="92" t="s">
        <v>38</v>
      </c>
      <c r="H10" s="68"/>
      <c r="I10" s="74"/>
      <c r="J10" s="38" t="s">
        <v>7</v>
      </c>
      <c r="K10" s="75"/>
      <c r="M10"/>
      <c r="N10"/>
      <c r="O10" s="142"/>
      <c r="P10" s="142"/>
    </row>
    <row r="11" spans="1:16" s="29" customFormat="1" ht="17.25" customHeight="1">
      <c r="A11" s="72">
        <f t="shared" si="0"/>
        <v>0.5833333333333333</v>
      </c>
      <c r="B11" s="73">
        <v>4</v>
      </c>
      <c r="C11" s="67" t="s">
        <v>41</v>
      </c>
      <c r="D11" s="67">
        <v>60</v>
      </c>
      <c r="E11" s="67">
        <v>0</v>
      </c>
      <c r="F11" s="89" t="s">
        <v>71</v>
      </c>
      <c r="G11" s="92" t="s">
        <v>9</v>
      </c>
      <c r="H11" s="68"/>
      <c r="I11" s="74"/>
      <c r="J11" s="38" t="s">
        <v>7</v>
      </c>
      <c r="K11" s="75"/>
      <c r="M11"/>
      <c r="N11"/>
      <c r="O11" s="142"/>
      <c r="P11" s="142"/>
    </row>
    <row r="12" spans="1:16" s="29" customFormat="1" ht="17.25" customHeight="1">
      <c r="A12" s="72">
        <f t="shared" si="0"/>
        <v>0.6249999999999999</v>
      </c>
      <c r="B12" s="73">
        <v>5</v>
      </c>
      <c r="C12" s="67" t="s">
        <v>42</v>
      </c>
      <c r="D12" s="67">
        <v>60</v>
      </c>
      <c r="E12" s="67">
        <v>0</v>
      </c>
      <c r="F12" s="89" t="s">
        <v>74</v>
      </c>
      <c r="G12" s="92" t="s">
        <v>75</v>
      </c>
      <c r="H12" s="68"/>
      <c r="I12" s="74"/>
      <c r="J12" s="38" t="s">
        <v>7</v>
      </c>
      <c r="K12" s="75"/>
      <c r="M12"/>
      <c r="N12"/>
      <c r="O12" s="142"/>
      <c r="P12" s="142"/>
    </row>
    <row r="13" spans="1:16" s="29" customFormat="1" ht="17.25" customHeight="1">
      <c r="A13" s="72">
        <f t="shared" si="0"/>
        <v>0.6666666666666665</v>
      </c>
      <c r="B13" s="73">
        <v>6</v>
      </c>
      <c r="C13" s="67" t="s">
        <v>42</v>
      </c>
      <c r="D13" s="67">
        <v>60</v>
      </c>
      <c r="E13" s="67">
        <v>0</v>
      </c>
      <c r="F13" s="89" t="s">
        <v>38</v>
      </c>
      <c r="G13" s="92" t="s">
        <v>73</v>
      </c>
      <c r="H13" s="68"/>
      <c r="I13" s="74"/>
      <c r="J13" s="38" t="s">
        <v>7</v>
      </c>
      <c r="K13" s="75"/>
      <c r="M13"/>
      <c r="N13"/>
      <c r="O13" s="142"/>
      <c r="P13" s="142"/>
    </row>
    <row r="14" spans="1:16" s="29" customFormat="1" ht="17.25" customHeight="1">
      <c r="A14" s="72">
        <f t="shared" si="0"/>
        <v>0.7083333333333331</v>
      </c>
      <c r="B14" s="73">
        <v>7</v>
      </c>
      <c r="C14" s="67" t="s">
        <v>42</v>
      </c>
      <c r="D14" s="67">
        <v>60</v>
      </c>
      <c r="E14" s="67">
        <v>0</v>
      </c>
      <c r="F14" s="89" t="s">
        <v>76</v>
      </c>
      <c r="G14" s="92" t="s">
        <v>71</v>
      </c>
      <c r="H14" s="68"/>
      <c r="I14" s="74"/>
      <c r="J14" s="38" t="s">
        <v>7</v>
      </c>
      <c r="K14" s="75"/>
      <c r="M14"/>
      <c r="N14"/>
      <c r="O14" s="142"/>
      <c r="P14" s="142"/>
    </row>
    <row r="15" spans="1:16" s="29" customFormat="1" ht="17.25" customHeight="1">
      <c r="A15" s="76">
        <f t="shared" si="0"/>
        <v>0.7499999999999998</v>
      </c>
      <c r="B15" s="77">
        <v>8</v>
      </c>
      <c r="C15" s="117" t="s">
        <v>42</v>
      </c>
      <c r="D15" s="117">
        <v>60</v>
      </c>
      <c r="E15" s="117">
        <v>0</v>
      </c>
      <c r="F15" s="90" t="s">
        <v>9</v>
      </c>
      <c r="G15" s="93" t="s">
        <v>72</v>
      </c>
      <c r="H15" s="68"/>
      <c r="I15" s="78"/>
      <c r="J15" s="39" t="s">
        <v>7</v>
      </c>
      <c r="K15" s="79"/>
      <c r="M15"/>
      <c r="N15"/>
      <c r="O15" s="142"/>
      <c r="P15" s="142"/>
    </row>
    <row r="16" spans="1:16" s="2" customFormat="1" ht="25.5" customHeight="1">
      <c r="A16" s="147">
        <f>A6+1</f>
        <v>44898</v>
      </c>
      <c r="B16" s="147"/>
      <c r="C16" s="147"/>
      <c r="D16" s="147"/>
      <c r="E16" s="147"/>
      <c r="F16" s="147"/>
      <c r="G16" s="80"/>
      <c r="H16" s="62"/>
      <c r="I16" s="61"/>
      <c r="J16" s="61"/>
      <c r="K16" s="61"/>
      <c r="N16"/>
      <c r="O16" s="142"/>
      <c r="P16" s="142"/>
    </row>
    <row r="17" spans="1:16" s="2" customFormat="1" ht="17.25" customHeight="1">
      <c r="A17" s="81">
        <v>0.4166666666666667</v>
      </c>
      <c r="B17" s="82">
        <v>9</v>
      </c>
      <c r="C17" s="82" t="s">
        <v>43</v>
      </c>
      <c r="D17" s="82">
        <v>60</v>
      </c>
      <c r="E17" s="82">
        <v>0</v>
      </c>
      <c r="F17" s="94" t="s">
        <v>75</v>
      </c>
      <c r="G17" s="95" t="s">
        <v>38</v>
      </c>
      <c r="H17" s="68"/>
      <c r="I17" s="69"/>
      <c r="J17" s="70" t="s">
        <v>7</v>
      </c>
      <c r="K17" s="71"/>
      <c r="N17"/>
      <c r="O17" s="142"/>
      <c r="P17" s="142"/>
    </row>
    <row r="18" spans="1:16" ht="17.25" customHeight="1">
      <c r="A18" s="72">
        <f>A17+TIME(0,D18+E18,0)</f>
        <v>0.45833333333333337</v>
      </c>
      <c r="B18" s="73">
        <f aca="true" t="shared" si="1" ref="B18:B24">B17+1</f>
        <v>10</v>
      </c>
      <c r="C18" s="67" t="s">
        <v>43</v>
      </c>
      <c r="D18" s="67">
        <v>60</v>
      </c>
      <c r="E18" s="67">
        <v>0</v>
      </c>
      <c r="F18" s="89" t="s">
        <v>76</v>
      </c>
      <c r="G18" s="92" t="s">
        <v>9</v>
      </c>
      <c r="H18" s="68"/>
      <c r="I18" s="74"/>
      <c r="J18" s="38" t="s">
        <v>7</v>
      </c>
      <c r="K18" s="75"/>
      <c r="O18" s="142"/>
      <c r="P18" s="142"/>
    </row>
    <row r="19" spans="1:16" ht="17.25" customHeight="1">
      <c r="A19" s="72">
        <f aca="true" t="shared" si="2" ref="A19:A24">A18+TIME(0,D19+E19,0)</f>
        <v>0.5</v>
      </c>
      <c r="B19" s="73">
        <f t="shared" si="1"/>
        <v>11</v>
      </c>
      <c r="C19" s="67" t="s">
        <v>43</v>
      </c>
      <c r="D19" s="67">
        <v>60</v>
      </c>
      <c r="E19" s="67">
        <v>0</v>
      </c>
      <c r="F19" s="89" t="s">
        <v>74</v>
      </c>
      <c r="G19" s="92" t="s">
        <v>71</v>
      </c>
      <c r="H19" s="68"/>
      <c r="I19" s="74"/>
      <c r="J19" s="38" t="s">
        <v>7</v>
      </c>
      <c r="K19" s="75"/>
      <c r="O19" s="142"/>
      <c r="P19" s="142"/>
    </row>
    <row r="20" spans="1:16" ht="17.25" customHeight="1">
      <c r="A20" s="72">
        <f t="shared" si="2"/>
        <v>0.5416666666666666</v>
      </c>
      <c r="B20" s="73">
        <f t="shared" si="1"/>
        <v>12</v>
      </c>
      <c r="C20" s="67" t="s">
        <v>43</v>
      </c>
      <c r="D20" s="67">
        <v>60</v>
      </c>
      <c r="E20" s="67">
        <v>0</v>
      </c>
      <c r="F20" s="89" t="s">
        <v>73</v>
      </c>
      <c r="G20" s="92" t="s">
        <v>72</v>
      </c>
      <c r="H20" s="68"/>
      <c r="I20" s="74"/>
      <c r="J20" s="38" t="s">
        <v>7</v>
      </c>
      <c r="K20" s="75"/>
      <c r="O20" s="142"/>
      <c r="P20" s="142"/>
    </row>
    <row r="21" spans="1:16" ht="17.25" customHeight="1">
      <c r="A21" s="72">
        <f t="shared" si="2"/>
        <v>0.5833333333333333</v>
      </c>
      <c r="B21" s="73">
        <f t="shared" si="1"/>
        <v>13</v>
      </c>
      <c r="C21" s="67" t="s">
        <v>44</v>
      </c>
      <c r="D21" s="67">
        <v>60</v>
      </c>
      <c r="E21" s="67">
        <v>0</v>
      </c>
      <c r="F21" s="89" t="s">
        <v>9</v>
      </c>
      <c r="G21" s="92" t="s">
        <v>75</v>
      </c>
      <c r="H21" s="68"/>
      <c r="I21" s="74"/>
      <c r="J21" s="38" t="s">
        <v>7</v>
      </c>
      <c r="K21" s="75"/>
      <c r="O21" s="142"/>
      <c r="P21" s="142"/>
    </row>
    <row r="22" spans="1:16" ht="17.25" customHeight="1">
      <c r="A22" s="72">
        <f t="shared" si="2"/>
        <v>0.6249999999999999</v>
      </c>
      <c r="B22" s="73">
        <f t="shared" si="1"/>
        <v>14</v>
      </c>
      <c r="C22" s="67" t="s">
        <v>44</v>
      </c>
      <c r="D22" s="67">
        <v>60</v>
      </c>
      <c r="E22" s="67">
        <v>0</v>
      </c>
      <c r="F22" s="89" t="s">
        <v>38</v>
      </c>
      <c r="G22" s="92" t="s">
        <v>74</v>
      </c>
      <c r="H22" s="68"/>
      <c r="I22" s="74"/>
      <c r="J22" s="38" t="s">
        <v>7</v>
      </c>
      <c r="K22" s="75"/>
      <c r="O22" s="142"/>
      <c r="P22" s="142"/>
    </row>
    <row r="23" spans="1:16" s="2" customFormat="1" ht="17.25" customHeight="1">
      <c r="A23" s="72">
        <f t="shared" si="2"/>
        <v>0.6666666666666665</v>
      </c>
      <c r="B23" s="73">
        <f t="shared" si="1"/>
        <v>15</v>
      </c>
      <c r="C23" s="67" t="s">
        <v>44</v>
      </c>
      <c r="D23" s="67">
        <v>60</v>
      </c>
      <c r="E23" s="67">
        <v>0</v>
      </c>
      <c r="F23" s="89" t="s">
        <v>72</v>
      </c>
      <c r="G23" s="92" t="s">
        <v>76</v>
      </c>
      <c r="H23" s="68"/>
      <c r="I23" s="74"/>
      <c r="J23" s="38" t="s">
        <v>7</v>
      </c>
      <c r="K23" s="75"/>
      <c r="N23"/>
      <c r="O23" s="142"/>
      <c r="P23" s="142"/>
    </row>
    <row r="24" spans="1:16" s="2" customFormat="1" ht="17.25" customHeight="1">
      <c r="A24" s="76">
        <f t="shared" si="2"/>
        <v>0.7083333333333331</v>
      </c>
      <c r="B24" s="77">
        <f t="shared" si="1"/>
        <v>16</v>
      </c>
      <c r="C24" s="117" t="s">
        <v>44</v>
      </c>
      <c r="D24" s="117">
        <v>60</v>
      </c>
      <c r="E24" s="117">
        <v>0</v>
      </c>
      <c r="F24" s="90" t="s">
        <v>71</v>
      </c>
      <c r="G24" s="93" t="s">
        <v>73</v>
      </c>
      <c r="H24" s="68"/>
      <c r="I24" s="78"/>
      <c r="J24" s="39" t="s">
        <v>7</v>
      </c>
      <c r="K24" s="79"/>
      <c r="N24"/>
      <c r="O24" s="142"/>
      <c r="P24" s="142"/>
    </row>
    <row r="25" spans="1:16" ht="29.25" customHeight="1">
      <c r="A25" s="146">
        <f>A16+1</f>
        <v>44899</v>
      </c>
      <c r="B25" s="146"/>
      <c r="C25" s="146"/>
      <c r="D25" s="146"/>
      <c r="E25" s="146"/>
      <c r="F25" s="146"/>
      <c r="G25" s="83"/>
      <c r="H25" s="62"/>
      <c r="I25" s="61"/>
      <c r="J25" s="61"/>
      <c r="K25" s="61"/>
      <c r="O25" s="142"/>
      <c r="P25" s="142"/>
    </row>
    <row r="26" spans="1:16" ht="17.25" customHeight="1">
      <c r="A26" s="81">
        <v>0.4166666666666667</v>
      </c>
      <c r="B26" s="82">
        <v>17</v>
      </c>
      <c r="C26" s="82" t="s">
        <v>45</v>
      </c>
      <c r="D26" s="82">
        <v>60</v>
      </c>
      <c r="E26" s="82">
        <v>0</v>
      </c>
      <c r="F26" s="94" t="s">
        <v>9</v>
      </c>
      <c r="G26" s="95" t="s">
        <v>38</v>
      </c>
      <c r="H26" s="68"/>
      <c r="I26" s="69"/>
      <c r="J26" s="70" t="s">
        <v>7</v>
      </c>
      <c r="K26" s="71"/>
      <c r="O26" s="142"/>
      <c r="P26" s="142"/>
    </row>
    <row r="27" spans="1:16" ht="17.25" customHeight="1">
      <c r="A27" s="72">
        <f>A26+TIME(0,D27+E27,0)</f>
        <v>0.45833333333333337</v>
      </c>
      <c r="B27" s="73">
        <f>B26+1</f>
        <v>18</v>
      </c>
      <c r="C27" s="67" t="s">
        <v>45</v>
      </c>
      <c r="D27" s="67">
        <v>60</v>
      </c>
      <c r="E27" s="67">
        <v>0</v>
      </c>
      <c r="F27" s="89" t="s">
        <v>76</v>
      </c>
      <c r="G27" s="92" t="s">
        <v>73</v>
      </c>
      <c r="H27" s="68"/>
      <c r="I27" s="74"/>
      <c r="J27" s="38" t="s">
        <v>7</v>
      </c>
      <c r="K27" s="75"/>
      <c r="O27" s="142"/>
      <c r="P27" s="142"/>
    </row>
    <row r="28" spans="1:16" ht="17.25" customHeight="1">
      <c r="A28" s="72">
        <f>A27+TIME(0,D28+E28,0)</f>
        <v>0.5</v>
      </c>
      <c r="B28" s="73">
        <f>B27+1</f>
        <v>19</v>
      </c>
      <c r="C28" s="67" t="s">
        <v>45</v>
      </c>
      <c r="D28" s="67">
        <v>60</v>
      </c>
      <c r="E28" s="67">
        <v>0</v>
      </c>
      <c r="F28" s="144" t="s">
        <v>71</v>
      </c>
      <c r="G28" s="91" t="s">
        <v>75</v>
      </c>
      <c r="H28" s="68"/>
      <c r="I28" s="74"/>
      <c r="J28" s="38" t="s">
        <v>7</v>
      </c>
      <c r="K28" s="75"/>
      <c r="M28" s="143"/>
      <c r="N28" s="143"/>
      <c r="O28" s="142"/>
      <c r="P28" s="142"/>
    </row>
    <row r="29" spans="1:16" ht="17.25" customHeight="1">
      <c r="A29" s="76">
        <f>A28+TIME(0,D29+E29,0)</f>
        <v>0.5416666666666666</v>
      </c>
      <c r="B29" s="77">
        <f>B28+1</f>
        <v>20</v>
      </c>
      <c r="C29" s="117" t="s">
        <v>45</v>
      </c>
      <c r="D29" s="117">
        <v>60</v>
      </c>
      <c r="E29" s="117">
        <v>0</v>
      </c>
      <c r="F29" s="145" t="s">
        <v>72</v>
      </c>
      <c r="G29" s="93" t="s">
        <v>74</v>
      </c>
      <c r="H29" s="68"/>
      <c r="I29" s="78"/>
      <c r="J29" s="39" t="s">
        <v>7</v>
      </c>
      <c r="K29" s="79"/>
      <c r="O29" s="142"/>
      <c r="P29" s="142"/>
    </row>
    <row r="31" ht="12">
      <c r="A31"/>
    </row>
  </sheetData>
  <sheetProtection/>
  <mergeCells count="4">
    <mergeCell ref="A25:F25"/>
    <mergeCell ref="A6:F6"/>
    <mergeCell ref="I7:K7"/>
    <mergeCell ref="A16:F16"/>
  </mergeCells>
  <printOptions/>
  <pageMargins left="0.59" right="0.24" top="0.61" bottom="0.39" header="0.5" footer="0.26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90" zoomScaleNormal="90" zoomScalePageLayoutView="0" workbookViewId="0" topLeftCell="A1">
      <selection activeCell="N25" sqref="N25"/>
    </sheetView>
  </sheetViews>
  <sheetFormatPr defaultColWidth="9.140625" defaultRowHeight="12.75"/>
  <cols>
    <col min="1" max="1" width="8.57421875" style="1" customWidth="1"/>
    <col min="2" max="2" width="6.140625" style="0" customWidth="1"/>
    <col min="3" max="3" width="7.57421875" style="0" customWidth="1"/>
    <col min="4" max="5" width="6.421875" style="0" hidden="1" customWidth="1"/>
    <col min="6" max="6" width="30.57421875" style="0" customWidth="1"/>
    <col min="7" max="7" width="30.00390625" style="0" customWidth="1"/>
    <col min="8" max="8" width="2.8515625" style="0" customWidth="1"/>
    <col min="9" max="9" width="5.57421875" style="0" customWidth="1"/>
    <col min="10" max="10" width="4.421875" style="0" customWidth="1"/>
    <col min="11" max="11" width="5.57421875" style="0" customWidth="1"/>
    <col min="14" max="15" width="26.57421875" style="0" bestFit="1" customWidth="1"/>
  </cols>
  <sheetData>
    <row r="1" spans="1:7" ht="18">
      <c r="A1" s="57" t="s">
        <v>33</v>
      </c>
      <c r="B1" s="58"/>
      <c r="C1" s="58"/>
      <c r="D1" s="58"/>
      <c r="E1" s="58"/>
      <c r="F1" s="58"/>
      <c r="G1" s="30"/>
    </row>
    <row r="2" spans="1:9" ht="15">
      <c r="A2" s="31" t="s">
        <v>34</v>
      </c>
      <c r="H2" s="4"/>
      <c r="I2" s="4"/>
    </row>
    <row r="3" spans="1:9" ht="15">
      <c r="A3" s="31"/>
      <c r="B3" s="37" t="s">
        <v>35</v>
      </c>
      <c r="G3" s="85" t="s">
        <v>55</v>
      </c>
      <c r="H3" s="4"/>
      <c r="I3" s="4"/>
    </row>
    <row r="4" spans="1:11" s="2" customFormat="1" ht="15">
      <c r="A4" s="59"/>
      <c r="B4" s="34"/>
      <c r="C4" s="34"/>
      <c r="D4" s="34"/>
      <c r="E4" s="34"/>
      <c r="F4" s="34"/>
      <c r="G4" s="84" t="s">
        <v>32</v>
      </c>
      <c r="I4" s="34"/>
      <c r="J4" s="34"/>
      <c r="K4" s="132" t="s">
        <v>54</v>
      </c>
    </row>
    <row r="5" spans="1:11" s="2" customFormat="1" ht="15">
      <c r="A5" s="60"/>
      <c r="B5" s="60"/>
      <c r="C5" s="60"/>
      <c r="D5" s="60"/>
      <c r="E5" s="60"/>
      <c r="F5" s="60"/>
      <c r="I5" s="60"/>
      <c r="J5" s="60"/>
      <c r="K5" s="132" t="s">
        <v>70</v>
      </c>
    </row>
    <row r="6" spans="1:11" s="2" customFormat="1" ht="15">
      <c r="A6" s="147">
        <v>45037</v>
      </c>
      <c r="B6" s="147"/>
      <c r="C6" s="147"/>
      <c r="D6" s="147"/>
      <c r="E6" s="147"/>
      <c r="F6" s="147"/>
      <c r="G6" s="61"/>
      <c r="H6" s="62"/>
      <c r="I6" s="61"/>
      <c r="J6" s="61"/>
      <c r="K6" s="61"/>
    </row>
    <row r="7" spans="1:13" s="2" customFormat="1" ht="17.25" customHeight="1">
      <c r="A7" s="63" t="s">
        <v>0</v>
      </c>
      <c r="B7" s="136" t="s">
        <v>2</v>
      </c>
      <c r="C7" s="136" t="s">
        <v>31</v>
      </c>
      <c r="D7" s="136" t="s">
        <v>40</v>
      </c>
      <c r="E7" s="136" t="s">
        <v>39</v>
      </c>
      <c r="F7" s="64" t="s">
        <v>1</v>
      </c>
      <c r="G7" s="64" t="s">
        <v>1</v>
      </c>
      <c r="H7" s="65"/>
      <c r="I7" s="148" t="s">
        <v>6</v>
      </c>
      <c r="J7" s="149"/>
      <c r="K7" s="150"/>
      <c r="M7"/>
    </row>
    <row r="8" spans="1:15" s="3" customFormat="1" ht="17.25" customHeight="1">
      <c r="A8" s="66">
        <v>0.4583333333333333</v>
      </c>
      <c r="B8" s="67">
        <v>21</v>
      </c>
      <c r="C8" s="67" t="s">
        <v>46</v>
      </c>
      <c r="D8" s="67">
        <v>60</v>
      </c>
      <c r="E8" s="67">
        <v>0</v>
      </c>
      <c r="F8" s="88"/>
      <c r="G8" s="91"/>
      <c r="H8" s="68"/>
      <c r="I8" s="69"/>
      <c r="J8" s="70" t="s">
        <v>7</v>
      </c>
      <c r="K8" s="71"/>
      <c r="M8"/>
      <c r="N8" s="131" t="s">
        <v>72</v>
      </c>
      <c r="O8" s="140" t="s">
        <v>75</v>
      </c>
    </row>
    <row r="9" spans="1:15" s="34" customFormat="1" ht="17.25" customHeight="1">
      <c r="A9" s="72">
        <f aca="true" t="shared" si="0" ref="A9:A15">A8+TIME(0,D9+E9,0)</f>
        <v>0.5</v>
      </c>
      <c r="B9" s="73">
        <f aca="true" t="shared" si="1" ref="B9:B15">B8+1</f>
        <v>22</v>
      </c>
      <c r="C9" s="67" t="s">
        <v>46</v>
      </c>
      <c r="D9" s="67">
        <v>60</v>
      </c>
      <c r="E9" s="67">
        <v>0</v>
      </c>
      <c r="F9" s="89"/>
      <c r="G9" s="92"/>
      <c r="H9" s="68"/>
      <c r="I9" s="74"/>
      <c r="J9" s="38" t="s">
        <v>7</v>
      </c>
      <c r="K9" s="75"/>
      <c r="M9"/>
      <c r="N9" s="129" t="s">
        <v>38</v>
      </c>
      <c r="O9" s="130" t="s">
        <v>71</v>
      </c>
    </row>
    <row r="10" spans="1:15" s="29" customFormat="1" ht="17.25" customHeight="1">
      <c r="A10" s="72">
        <f t="shared" si="0"/>
        <v>0.5416666666666666</v>
      </c>
      <c r="B10" s="73">
        <f t="shared" si="1"/>
        <v>23</v>
      </c>
      <c r="C10" s="67" t="s">
        <v>46</v>
      </c>
      <c r="D10" s="67">
        <v>60</v>
      </c>
      <c r="E10" s="67">
        <v>0</v>
      </c>
      <c r="F10" s="89"/>
      <c r="G10" s="92"/>
      <c r="H10" s="68"/>
      <c r="I10" s="74"/>
      <c r="J10" s="38" t="s">
        <v>7</v>
      </c>
      <c r="K10" s="75"/>
      <c r="M10"/>
      <c r="N10" s="141" t="s">
        <v>73</v>
      </c>
      <c r="O10" s="127" t="s">
        <v>9</v>
      </c>
    </row>
    <row r="11" spans="1:15" s="29" customFormat="1" ht="17.25" customHeight="1">
      <c r="A11" s="72">
        <f t="shared" si="0"/>
        <v>0.5833333333333333</v>
      </c>
      <c r="B11" s="73">
        <f t="shared" si="1"/>
        <v>24</v>
      </c>
      <c r="C11" s="67" t="s">
        <v>46</v>
      </c>
      <c r="D11" s="67">
        <v>60</v>
      </c>
      <c r="E11" s="67">
        <v>0</v>
      </c>
      <c r="F11" s="89"/>
      <c r="G11" s="92"/>
      <c r="H11" s="68"/>
      <c r="I11" s="74"/>
      <c r="J11" s="38" t="s">
        <v>7</v>
      </c>
      <c r="K11" s="75"/>
      <c r="M11"/>
      <c r="N11" s="139" t="s">
        <v>74</v>
      </c>
      <c r="O11" s="128" t="s">
        <v>76</v>
      </c>
    </row>
    <row r="12" spans="1:15" s="29" customFormat="1" ht="17.25" customHeight="1">
      <c r="A12" s="72">
        <f t="shared" si="0"/>
        <v>0.6249999999999999</v>
      </c>
      <c r="B12" s="73">
        <f t="shared" si="1"/>
        <v>25</v>
      </c>
      <c r="C12" s="67" t="s">
        <v>47</v>
      </c>
      <c r="D12" s="67">
        <v>60</v>
      </c>
      <c r="E12" s="67">
        <v>0</v>
      </c>
      <c r="F12" s="89"/>
      <c r="G12" s="92"/>
      <c r="H12" s="68"/>
      <c r="I12" s="74"/>
      <c r="J12" s="38" t="s">
        <v>7</v>
      </c>
      <c r="K12" s="75"/>
      <c r="M12"/>
      <c r="N12" s="130" t="s">
        <v>71</v>
      </c>
      <c r="O12" s="131" t="s">
        <v>72</v>
      </c>
    </row>
    <row r="13" spans="1:15" s="29" customFormat="1" ht="17.25" customHeight="1">
      <c r="A13" s="72">
        <f t="shared" si="0"/>
        <v>0.6666666666666665</v>
      </c>
      <c r="B13" s="73">
        <f t="shared" si="1"/>
        <v>26</v>
      </c>
      <c r="C13" s="67" t="s">
        <v>47</v>
      </c>
      <c r="D13" s="67">
        <v>60</v>
      </c>
      <c r="E13" s="67">
        <v>0</v>
      </c>
      <c r="F13" s="89"/>
      <c r="G13" s="92"/>
      <c r="H13" s="68"/>
      <c r="I13" s="74"/>
      <c r="J13" s="38" t="s">
        <v>7</v>
      </c>
      <c r="K13" s="75"/>
      <c r="M13"/>
      <c r="N13" s="140" t="s">
        <v>75</v>
      </c>
      <c r="O13" s="141" t="s">
        <v>73</v>
      </c>
    </row>
    <row r="14" spans="1:15" s="29" customFormat="1" ht="17.25" customHeight="1">
      <c r="A14" s="72">
        <f t="shared" si="0"/>
        <v>0.7083333333333331</v>
      </c>
      <c r="B14" s="73">
        <f t="shared" si="1"/>
        <v>27</v>
      </c>
      <c r="C14" s="73" t="s">
        <v>47</v>
      </c>
      <c r="D14" s="73">
        <v>60</v>
      </c>
      <c r="E14" s="73">
        <v>0</v>
      </c>
      <c r="F14" s="88"/>
      <c r="G14" s="91"/>
      <c r="H14" s="68"/>
      <c r="I14" s="74"/>
      <c r="J14" s="38" t="s">
        <v>7</v>
      </c>
      <c r="K14" s="75"/>
      <c r="M14"/>
      <c r="N14" s="127" t="s">
        <v>9</v>
      </c>
      <c r="O14" s="139" t="s">
        <v>74</v>
      </c>
    </row>
    <row r="15" spans="1:15" s="29" customFormat="1" ht="17.25" customHeight="1">
      <c r="A15" s="76">
        <f t="shared" si="0"/>
        <v>0.7499999999999998</v>
      </c>
      <c r="B15" s="77">
        <f t="shared" si="1"/>
        <v>28</v>
      </c>
      <c r="C15" s="117" t="s">
        <v>47</v>
      </c>
      <c r="D15" s="117">
        <v>60</v>
      </c>
      <c r="E15" s="117">
        <v>0</v>
      </c>
      <c r="F15" s="90"/>
      <c r="G15" s="93"/>
      <c r="H15" s="68"/>
      <c r="I15" s="78"/>
      <c r="J15" s="39" t="s">
        <v>7</v>
      </c>
      <c r="K15" s="79"/>
      <c r="M15"/>
      <c r="N15" s="128" t="s">
        <v>76</v>
      </c>
      <c r="O15" s="129" t="s">
        <v>38</v>
      </c>
    </row>
    <row r="16" spans="1:13" s="2" customFormat="1" ht="25.5" customHeight="1">
      <c r="A16" s="147">
        <f>A6+1</f>
        <v>45038</v>
      </c>
      <c r="B16" s="147"/>
      <c r="C16" s="147"/>
      <c r="D16" s="147"/>
      <c r="E16" s="147"/>
      <c r="F16" s="147"/>
      <c r="G16" s="80"/>
      <c r="H16" s="62"/>
      <c r="I16" s="61"/>
      <c r="J16" s="61"/>
      <c r="K16" s="61"/>
      <c r="M16"/>
    </row>
    <row r="17" spans="1:13" s="2" customFormat="1" ht="17.25" customHeight="1">
      <c r="A17" s="81">
        <v>0.4583333333333333</v>
      </c>
      <c r="B17" s="82">
        <v>29</v>
      </c>
      <c r="C17" s="133" t="s">
        <v>56</v>
      </c>
      <c r="D17" s="82">
        <v>60</v>
      </c>
      <c r="E17" s="82">
        <v>0</v>
      </c>
      <c r="F17" s="94" t="s">
        <v>47</v>
      </c>
      <c r="G17" s="95" t="s">
        <v>46</v>
      </c>
      <c r="H17" s="68"/>
      <c r="I17" s="69"/>
      <c r="J17" s="70" t="s">
        <v>7</v>
      </c>
      <c r="K17" s="71"/>
      <c r="M17"/>
    </row>
    <row r="18" spans="1:11" ht="17.25" customHeight="1">
      <c r="A18" s="72">
        <f aca="true" t="shared" si="2" ref="A18:A24">A17+TIME(0,D18+E18,0)</f>
        <v>0.5</v>
      </c>
      <c r="B18" s="73">
        <f aca="true" t="shared" si="3" ref="B18:B24">B17+1</f>
        <v>30</v>
      </c>
      <c r="C18" s="134" t="s">
        <v>56</v>
      </c>
      <c r="D18" s="67">
        <v>60</v>
      </c>
      <c r="E18" s="67">
        <v>0</v>
      </c>
      <c r="F18" s="89" t="s">
        <v>48</v>
      </c>
      <c r="G18" s="92" t="s">
        <v>45</v>
      </c>
      <c r="H18" s="68"/>
      <c r="I18" s="74"/>
      <c r="J18" s="38" t="s">
        <v>7</v>
      </c>
      <c r="K18" s="75"/>
    </row>
    <row r="19" spans="1:11" ht="17.25" customHeight="1">
      <c r="A19" s="72">
        <f t="shared" si="2"/>
        <v>0.5416666666666666</v>
      </c>
      <c r="B19" s="73">
        <f t="shared" si="3"/>
        <v>31</v>
      </c>
      <c r="C19" s="134" t="s">
        <v>57</v>
      </c>
      <c r="D19" s="67">
        <v>60</v>
      </c>
      <c r="E19" s="67">
        <v>0</v>
      </c>
      <c r="F19" s="89" t="s">
        <v>43</v>
      </c>
      <c r="G19" s="92" t="s">
        <v>42</v>
      </c>
      <c r="H19" s="68"/>
      <c r="I19" s="74"/>
      <c r="J19" s="38" t="s">
        <v>7</v>
      </c>
      <c r="K19" s="75"/>
    </row>
    <row r="20" spans="1:11" ht="17.25" customHeight="1">
      <c r="A20" s="72">
        <f t="shared" si="2"/>
        <v>0.5833333333333333</v>
      </c>
      <c r="B20" s="73">
        <f t="shared" si="3"/>
        <v>32</v>
      </c>
      <c r="C20" s="134" t="s">
        <v>57</v>
      </c>
      <c r="D20" s="67">
        <v>60</v>
      </c>
      <c r="E20" s="67">
        <v>0</v>
      </c>
      <c r="F20" s="89" t="s">
        <v>44</v>
      </c>
      <c r="G20" s="92" t="s">
        <v>41</v>
      </c>
      <c r="H20" s="68"/>
      <c r="I20" s="74"/>
      <c r="J20" s="38" t="s">
        <v>7</v>
      </c>
      <c r="K20" s="75"/>
    </row>
    <row r="21" spans="1:11" ht="17.25" customHeight="1">
      <c r="A21" s="72">
        <f t="shared" si="2"/>
        <v>0.6249999999999999</v>
      </c>
      <c r="B21" s="73">
        <f t="shared" si="3"/>
        <v>33</v>
      </c>
      <c r="C21" s="134" t="s">
        <v>56</v>
      </c>
      <c r="D21" s="67">
        <v>60</v>
      </c>
      <c r="E21" s="67">
        <v>0</v>
      </c>
      <c r="F21" s="89" t="s">
        <v>46</v>
      </c>
      <c r="G21" s="92" t="s">
        <v>48</v>
      </c>
      <c r="H21" s="68"/>
      <c r="I21" s="74"/>
      <c r="J21" s="38" t="s">
        <v>7</v>
      </c>
      <c r="K21" s="75"/>
    </row>
    <row r="22" spans="1:11" ht="17.25" customHeight="1">
      <c r="A22" s="72">
        <f t="shared" si="2"/>
        <v>0.6666666666666665</v>
      </c>
      <c r="B22" s="73">
        <f t="shared" si="3"/>
        <v>34</v>
      </c>
      <c r="C22" s="134" t="s">
        <v>56</v>
      </c>
      <c r="D22" s="67">
        <v>60</v>
      </c>
      <c r="E22" s="67">
        <v>0</v>
      </c>
      <c r="F22" s="89" t="s">
        <v>45</v>
      </c>
      <c r="G22" s="92" t="s">
        <v>47</v>
      </c>
      <c r="H22" s="68"/>
      <c r="I22" s="74"/>
      <c r="J22" s="38" t="s">
        <v>7</v>
      </c>
      <c r="K22" s="75"/>
    </row>
    <row r="23" spans="1:13" s="2" customFormat="1" ht="17.25" customHeight="1">
      <c r="A23" s="72">
        <f t="shared" si="2"/>
        <v>0.7083333333333331</v>
      </c>
      <c r="B23" s="73">
        <f t="shared" si="3"/>
        <v>35</v>
      </c>
      <c r="C23" s="134" t="s">
        <v>57</v>
      </c>
      <c r="D23" s="67">
        <v>60</v>
      </c>
      <c r="E23" s="67">
        <v>0</v>
      </c>
      <c r="F23" s="89" t="s">
        <v>42</v>
      </c>
      <c r="G23" s="92" t="s">
        <v>44</v>
      </c>
      <c r="H23" s="68"/>
      <c r="I23" s="74"/>
      <c r="J23" s="38" t="s">
        <v>7</v>
      </c>
      <c r="K23" s="75"/>
      <c r="M23"/>
    </row>
    <row r="24" spans="1:13" s="2" customFormat="1" ht="17.25" customHeight="1">
      <c r="A24" s="76">
        <f t="shared" si="2"/>
        <v>0.7499999999999998</v>
      </c>
      <c r="B24" s="77">
        <f t="shared" si="3"/>
        <v>36</v>
      </c>
      <c r="C24" s="135" t="s">
        <v>57</v>
      </c>
      <c r="D24" s="117">
        <v>60</v>
      </c>
      <c r="E24" s="117">
        <v>0</v>
      </c>
      <c r="F24" s="90" t="s">
        <v>41</v>
      </c>
      <c r="G24" s="93" t="s">
        <v>43</v>
      </c>
      <c r="H24" s="68"/>
      <c r="I24" s="78"/>
      <c r="J24" s="39" t="s">
        <v>7</v>
      </c>
      <c r="K24" s="79"/>
      <c r="M24"/>
    </row>
    <row r="25" spans="1:11" ht="29.25" customHeight="1">
      <c r="A25" s="146">
        <f>A16+1</f>
        <v>45039</v>
      </c>
      <c r="B25" s="146"/>
      <c r="C25" s="146"/>
      <c r="D25" s="146"/>
      <c r="E25" s="146"/>
      <c r="F25" s="146"/>
      <c r="G25" s="83"/>
      <c r="H25" s="62"/>
      <c r="I25" s="61"/>
      <c r="J25" s="61"/>
      <c r="K25" s="61"/>
    </row>
    <row r="26" spans="1:11" ht="17.25" customHeight="1">
      <c r="A26" s="81">
        <v>0.4166666666666667</v>
      </c>
      <c r="B26" s="82">
        <v>37</v>
      </c>
      <c r="C26" s="133" t="s">
        <v>56</v>
      </c>
      <c r="D26" s="82">
        <v>60</v>
      </c>
      <c r="E26" s="82">
        <v>0</v>
      </c>
      <c r="F26" s="94" t="s">
        <v>47</v>
      </c>
      <c r="G26" s="95" t="s">
        <v>48</v>
      </c>
      <c r="H26" s="68"/>
      <c r="I26" s="69"/>
      <c r="J26" s="70" t="s">
        <v>7</v>
      </c>
      <c r="K26" s="71"/>
    </row>
    <row r="27" spans="1:11" ht="17.25" customHeight="1">
      <c r="A27" s="72">
        <f>A26+TIME(0,D27+E27,0)</f>
        <v>0.45833333333333337</v>
      </c>
      <c r="B27" s="73">
        <f>B26+1</f>
        <v>38</v>
      </c>
      <c r="C27" s="134" t="s">
        <v>56</v>
      </c>
      <c r="D27" s="67">
        <v>60</v>
      </c>
      <c r="E27" s="67">
        <v>0</v>
      </c>
      <c r="F27" s="89" t="s">
        <v>45</v>
      </c>
      <c r="G27" s="92" t="s">
        <v>46</v>
      </c>
      <c r="H27" s="68"/>
      <c r="I27" s="74"/>
      <c r="J27" s="38" t="s">
        <v>7</v>
      </c>
      <c r="K27" s="75"/>
    </row>
    <row r="28" spans="1:11" ht="17.25" customHeight="1">
      <c r="A28" s="72">
        <f>A27+TIME(0,D28+E28,0)</f>
        <v>0.5</v>
      </c>
      <c r="B28" s="73">
        <f>B27+1</f>
        <v>39</v>
      </c>
      <c r="C28" s="134" t="s">
        <v>57</v>
      </c>
      <c r="D28" s="67">
        <v>60</v>
      </c>
      <c r="E28" s="67">
        <v>0</v>
      </c>
      <c r="F28" s="89" t="s">
        <v>43</v>
      </c>
      <c r="G28" s="92" t="s">
        <v>44</v>
      </c>
      <c r="H28" s="68"/>
      <c r="I28" s="74"/>
      <c r="J28" s="38" t="s">
        <v>7</v>
      </c>
      <c r="K28" s="75"/>
    </row>
    <row r="29" spans="1:11" ht="17.25" customHeight="1">
      <c r="A29" s="76">
        <f>A28+TIME(0,D29+E29,0)</f>
        <v>0.5416666666666666</v>
      </c>
      <c r="B29" s="77">
        <f>B28+1</f>
        <v>40</v>
      </c>
      <c r="C29" s="135" t="s">
        <v>57</v>
      </c>
      <c r="D29" s="117">
        <v>60</v>
      </c>
      <c r="E29" s="117">
        <v>0</v>
      </c>
      <c r="F29" s="90" t="s">
        <v>41</v>
      </c>
      <c r="G29" s="93" t="s">
        <v>42</v>
      </c>
      <c r="H29" s="68"/>
      <c r="I29" s="78"/>
      <c r="J29" s="39" t="s">
        <v>7</v>
      </c>
      <c r="K29" s="79"/>
    </row>
  </sheetData>
  <sheetProtection/>
  <mergeCells count="4">
    <mergeCell ref="A6:F6"/>
    <mergeCell ref="I7:K7"/>
    <mergeCell ref="A16:F16"/>
    <mergeCell ref="A25:F25"/>
  </mergeCells>
  <printOptions/>
  <pageMargins left="0.59" right="0.24" top="0.61" bottom="0.39" header="0.5" footer="0.26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8515625" style="0" customWidth="1"/>
    <col min="2" max="2" width="34.8515625" style="0" customWidth="1"/>
    <col min="3" max="10" width="9.421875" style="0" customWidth="1"/>
    <col min="11" max="12" width="8.57421875" style="0" customWidth="1"/>
  </cols>
  <sheetData>
    <row r="1" spans="1:9" ht="22.5">
      <c r="A1" s="5"/>
      <c r="B1" s="32" t="str">
        <f>Ajakava!A1</f>
        <v>2023 EESTI MEISTRIVÕISTLUSED KÄSIPALLIS</v>
      </c>
      <c r="C1" s="7"/>
      <c r="D1" s="7"/>
      <c r="E1" s="7"/>
      <c r="F1" s="7"/>
      <c r="G1" s="7"/>
      <c r="H1" s="7"/>
      <c r="I1" s="7"/>
    </row>
    <row r="2" spans="1:12" ht="25.5" customHeight="1">
      <c r="A2" s="8"/>
      <c r="B2" s="33" t="str">
        <f>Ajakava!A2</f>
        <v>NOORMEHED B2 KLASS</v>
      </c>
      <c r="C2" s="36" t="str">
        <f>Ajakava!B3</f>
        <v>sündinud 2007-2009</v>
      </c>
      <c r="D2" s="6"/>
      <c r="E2" s="6"/>
      <c r="F2" s="6"/>
      <c r="G2" s="6"/>
      <c r="H2" s="6"/>
      <c r="I2" s="6"/>
      <c r="K2" s="35" t="s">
        <v>53</v>
      </c>
      <c r="L2" s="86" t="s">
        <v>51</v>
      </c>
    </row>
    <row r="3" spans="1:12" ht="25.5" customHeight="1">
      <c r="A3" s="8"/>
      <c r="B3" s="33" t="s">
        <v>37</v>
      </c>
      <c r="C3" s="36"/>
      <c r="D3" s="6"/>
      <c r="E3" s="6"/>
      <c r="F3" s="6"/>
      <c r="G3" s="6"/>
      <c r="H3" s="6"/>
      <c r="I3" s="6"/>
      <c r="K3" s="35" t="s">
        <v>55</v>
      </c>
      <c r="L3" s="86" t="s">
        <v>54</v>
      </c>
    </row>
    <row r="4" ht="12.75" thickBot="1">
      <c r="A4" s="1"/>
    </row>
    <row r="5" spans="1:14" ht="25.5" customHeight="1" thickBot="1">
      <c r="A5" s="23"/>
      <c r="B5" s="27" t="s">
        <v>3</v>
      </c>
      <c r="C5" s="40">
        <v>1</v>
      </c>
      <c r="D5" s="24">
        <v>2</v>
      </c>
      <c r="E5" s="40">
        <v>3</v>
      </c>
      <c r="F5" s="24">
        <v>4</v>
      </c>
      <c r="G5" s="40">
        <v>5</v>
      </c>
      <c r="H5" s="24">
        <v>6</v>
      </c>
      <c r="I5" s="40">
        <v>7</v>
      </c>
      <c r="J5" s="24">
        <v>8</v>
      </c>
      <c r="K5" s="170" t="s">
        <v>8</v>
      </c>
      <c r="L5" s="171"/>
      <c r="M5" s="25" t="s">
        <v>4</v>
      </c>
      <c r="N5" s="26" t="s">
        <v>5</v>
      </c>
    </row>
    <row r="6" spans="1:17" ht="15.75" thickTop="1">
      <c r="A6" s="172">
        <v>1</v>
      </c>
      <c r="B6" s="160" t="s">
        <v>10</v>
      </c>
      <c r="C6" s="41"/>
      <c r="D6" s="125"/>
      <c r="E6" s="125"/>
      <c r="F6" s="125"/>
      <c r="G6" s="125"/>
      <c r="H6" s="125"/>
      <c r="I6" s="125"/>
      <c r="J6" s="10"/>
      <c r="K6" s="42"/>
      <c r="L6" s="43"/>
      <c r="M6" s="173">
        <f>SUM(C6:J6)</f>
        <v>0</v>
      </c>
      <c r="N6" s="174"/>
      <c r="Q6" s="87"/>
    </row>
    <row r="7" spans="1:14" ht="15.75" customHeight="1">
      <c r="A7" s="158"/>
      <c r="B7" s="161"/>
      <c r="C7" s="44"/>
      <c r="D7" s="13"/>
      <c r="E7" s="13"/>
      <c r="F7" s="13"/>
      <c r="G7" s="13"/>
      <c r="H7" s="13"/>
      <c r="I7" s="13"/>
      <c r="J7" s="14"/>
      <c r="K7" s="45">
        <f>SUBTOTAL(9,C7:J7)</f>
        <v>0</v>
      </c>
      <c r="L7" s="46">
        <f>SUM(K7-L8)</f>
        <v>0</v>
      </c>
      <c r="M7" s="152"/>
      <c r="N7" s="155"/>
    </row>
    <row r="8" spans="1:14" ht="16.5" customHeight="1">
      <c r="A8" s="159"/>
      <c r="B8" s="162"/>
      <c r="C8" s="47"/>
      <c r="D8" s="126"/>
      <c r="E8" s="126"/>
      <c r="F8" s="126"/>
      <c r="G8" s="126"/>
      <c r="H8" s="126"/>
      <c r="I8" s="126"/>
      <c r="J8" s="15"/>
      <c r="K8" s="49"/>
      <c r="L8" s="50">
        <f>SUBTOTAL(9,C8:J8)</f>
        <v>0</v>
      </c>
      <c r="M8" s="152"/>
      <c r="N8" s="156"/>
    </row>
    <row r="9" spans="1:19" ht="15.75" customHeight="1">
      <c r="A9" s="157">
        <v>2</v>
      </c>
      <c r="B9" s="160" t="s">
        <v>63</v>
      </c>
      <c r="C9" s="17"/>
      <c r="D9" s="51"/>
      <c r="E9" s="124"/>
      <c r="F9" s="124"/>
      <c r="G9" s="124"/>
      <c r="H9" s="124"/>
      <c r="I9" s="124"/>
      <c r="J9" s="124"/>
      <c r="K9" s="42"/>
      <c r="L9" s="43"/>
      <c r="M9" s="151">
        <f>SUM(C9:J9)</f>
        <v>0</v>
      </c>
      <c r="N9" s="154"/>
      <c r="Q9" s="118"/>
      <c r="R9" s="119"/>
      <c r="S9" s="118"/>
    </row>
    <row r="10" spans="1:19" ht="15.75" customHeight="1">
      <c r="A10" s="158"/>
      <c r="B10" s="161"/>
      <c r="C10" s="18"/>
      <c r="D10" s="44"/>
      <c r="E10" s="13"/>
      <c r="F10" s="13"/>
      <c r="G10" s="13"/>
      <c r="H10" s="13"/>
      <c r="I10" s="13"/>
      <c r="J10" s="13"/>
      <c r="K10" s="45">
        <f>SUBTOTAL(9,C10:J10)</f>
        <v>0</v>
      </c>
      <c r="L10" s="46">
        <f>SUM(K10-L11)</f>
        <v>0</v>
      </c>
      <c r="M10" s="152"/>
      <c r="N10" s="155"/>
      <c r="Q10" s="120"/>
      <c r="R10" s="119"/>
      <c r="S10" s="120"/>
    </row>
    <row r="11" spans="1:19" ht="16.5" customHeight="1">
      <c r="A11" s="159"/>
      <c r="B11" s="162"/>
      <c r="C11" s="19"/>
      <c r="D11" s="47"/>
      <c r="E11" s="16"/>
      <c r="F11" s="16"/>
      <c r="G11" s="16"/>
      <c r="H11" s="16"/>
      <c r="I11" s="16"/>
      <c r="J11" s="16"/>
      <c r="K11" s="49"/>
      <c r="L11" s="50">
        <f>SUBTOTAL(9,C11:J11)</f>
        <v>0</v>
      </c>
      <c r="M11" s="153"/>
      <c r="N11" s="156"/>
      <c r="Q11" s="120"/>
      <c r="R11" s="119"/>
      <c r="S11" s="120"/>
    </row>
    <row r="12" spans="1:19" ht="15.75" customHeight="1">
      <c r="A12" s="157">
        <v>3</v>
      </c>
      <c r="B12" s="160" t="s">
        <v>69</v>
      </c>
      <c r="C12" s="124"/>
      <c r="D12" s="17"/>
      <c r="E12" s="51"/>
      <c r="F12" s="124"/>
      <c r="G12" s="124"/>
      <c r="H12" s="124"/>
      <c r="I12" s="124"/>
      <c r="J12" s="124"/>
      <c r="K12" s="42"/>
      <c r="L12" s="43"/>
      <c r="M12" s="151">
        <f>SUM(C12:J12)</f>
        <v>0</v>
      </c>
      <c r="N12" s="154"/>
      <c r="Q12" s="118"/>
      <c r="R12" s="119"/>
      <c r="S12" s="118"/>
    </row>
    <row r="13" spans="1:19" ht="15.75" customHeight="1">
      <c r="A13" s="158"/>
      <c r="B13" s="161"/>
      <c r="C13" s="13"/>
      <c r="D13" s="18"/>
      <c r="E13" s="44"/>
      <c r="F13" s="13"/>
      <c r="G13" s="13"/>
      <c r="H13" s="13"/>
      <c r="I13" s="13"/>
      <c r="J13" s="13"/>
      <c r="K13" s="45">
        <f>SUBTOTAL(9,C13:J13)</f>
        <v>0</v>
      </c>
      <c r="L13" s="46">
        <f>SUM(K13-L14)</f>
        <v>0</v>
      </c>
      <c r="M13" s="152"/>
      <c r="N13" s="155"/>
      <c r="Q13" s="120"/>
      <c r="R13" s="119"/>
      <c r="S13" s="120"/>
    </row>
    <row r="14" spans="1:19" ht="16.5" customHeight="1">
      <c r="A14" s="159"/>
      <c r="B14" s="162"/>
      <c r="C14" s="16"/>
      <c r="D14" s="19"/>
      <c r="E14" s="47"/>
      <c r="F14" s="16"/>
      <c r="G14" s="16"/>
      <c r="H14" s="16"/>
      <c r="I14" s="16"/>
      <c r="J14" s="16"/>
      <c r="K14" s="49"/>
      <c r="L14" s="50">
        <f>SUBTOTAL(9,C14:J14)</f>
        <v>0</v>
      </c>
      <c r="M14" s="153"/>
      <c r="N14" s="156"/>
      <c r="Q14" s="120"/>
      <c r="R14" s="119"/>
      <c r="S14" s="120"/>
    </row>
    <row r="15" spans="1:19" ht="16.5" customHeight="1">
      <c r="A15" s="157">
        <v>4</v>
      </c>
      <c r="B15" s="160" t="s">
        <v>64</v>
      </c>
      <c r="C15" s="124"/>
      <c r="D15" s="124"/>
      <c r="E15" s="124"/>
      <c r="F15" s="51"/>
      <c r="G15" s="124"/>
      <c r="H15" s="124"/>
      <c r="I15" s="124"/>
      <c r="J15" s="124"/>
      <c r="K15" s="42"/>
      <c r="L15" s="43"/>
      <c r="M15" s="151">
        <f>SUM(C15:J15)</f>
        <v>0</v>
      </c>
      <c r="N15" s="154"/>
      <c r="Q15" s="120"/>
      <c r="R15" s="119"/>
      <c r="S15" s="120"/>
    </row>
    <row r="16" spans="1:19" ht="16.5" customHeight="1">
      <c r="A16" s="158"/>
      <c r="B16" s="161"/>
      <c r="C16" s="13"/>
      <c r="D16" s="13"/>
      <c r="E16" s="13"/>
      <c r="F16" s="44"/>
      <c r="G16" s="13"/>
      <c r="H16" s="13"/>
      <c r="I16" s="13"/>
      <c r="J16" s="13"/>
      <c r="K16" s="45">
        <f>SUBTOTAL(9,C16:J16)</f>
        <v>0</v>
      </c>
      <c r="L16" s="46">
        <f>SUM(K16-L17)</f>
        <v>0</v>
      </c>
      <c r="M16" s="152"/>
      <c r="N16" s="155"/>
      <c r="Q16" s="120"/>
      <c r="R16" s="119"/>
      <c r="S16" s="120"/>
    </row>
    <row r="17" spans="1:19" ht="16.5" customHeight="1">
      <c r="A17" s="159"/>
      <c r="B17" s="162"/>
      <c r="C17" s="16"/>
      <c r="D17" s="16"/>
      <c r="E17" s="16"/>
      <c r="F17" s="47"/>
      <c r="G17" s="16"/>
      <c r="H17" s="16"/>
      <c r="I17" s="16"/>
      <c r="J17" s="16"/>
      <c r="K17" s="49"/>
      <c r="L17" s="50">
        <f>SUBTOTAL(9,C17:J17)</f>
        <v>0</v>
      </c>
      <c r="M17" s="153"/>
      <c r="N17" s="156"/>
      <c r="Q17" s="120"/>
      <c r="R17" s="119"/>
      <c r="S17" s="120"/>
    </row>
    <row r="18" spans="1:19" ht="16.5" customHeight="1">
      <c r="A18" s="157">
        <v>5</v>
      </c>
      <c r="B18" s="160" t="s">
        <v>65</v>
      </c>
      <c r="C18" s="124"/>
      <c r="D18" s="124"/>
      <c r="E18" s="124"/>
      <c r="F18" s="124"/>
      <c r="G18" s="51"/>
      <c r="H18" s="124"/>
      <c r="I18" s="124"/>
      <c r="J18" s="124"/>
      <c r="K18" s="42"/>
      <c r="L18" s="43"/>
      <c r="M18" s="151">
        <f>SUM(C18:J18)</f>
        <v>0</v>
      </c>
      <c r="N18" s="154"/>
      <c r="Q18" s="120"/>
      <c r="R18" s="119"/>
      <c r="S18" s="120"/>
    </row>
    <row r="19" spans="1:19" ht="16.5" customHeight="1">
      <c r="A19" s="158"/>
      <c r="B19" s="161"/>
      <c r="C19" s="13"/>
      <c r="D19" s="13"/>
      <c r="E19" s="13"/>
      <c r="F19" s="13"/>
      <c r="G19" s="44"/>
      <c r="H19" s="13"/>
      <c r="I19" s="13"/>
      <c r="J19" s="13"/>
      <c r="K19" s="45">
        <f>SUBTOTAL(9,C19:J19)</f>
        <v>0</v>
      </c>
      <c r="L19" s="46">
        <f>SUM(K19-L20)</f>
        <v>0</v>
      </c>
      <c r="M19" s="152"/>
      <c r="N19" s="155"/>
      <c r="Q19" s="120"/>
      <c r="R19" s="119"/>
      <c r="S19" s="120"/>
    </row>
    <row r="20" spans="1:19" ht="16.5" customHeight="1">
      <c r="A20" s="159"/>
      <c r="B20" s="162"/>
      <c r="C20" s="16"/>
      <c r="D20" s="16"/>
      <c r="E20" s="16"/>
      <c r="F20" s="16"/>
      <c r="G20" s="47"/>
      <c r="H20" s="16"/>
      <c r="I20" s="16"/>
      <c r="J20" s="16"/>
      <c r="K20" s="49"/>
      <c r="L20" s="50">
        <f>SUBTOTAL(9,C20:J20)</f>
        <v>0</v>
      </c>
      <c r="M20" s="153"/>
      <c r="N20" s="156"/>
      <c r="Q20" s="120"/>
      <c r="R20" s="119"/>
      <c r="S20" s="120"/>
    </row>
    <row r="21" spans="1:19" ht="16.5" customHeight="1">
      <c r="A21" s="157">
        <v>6</v>
      </c>
      <c r="B21" s="163" t="s">
        <v>68</v>
      </c>
      <c r="C21" s="124"/>
      <c r="D21" s="124"/>
      <c r="E21" s="124"/>
      <c r="F21" s="124"/>
      <c r="G21" s="124"/>
      <c r="H21" s="51"/>
      <c r="I21" s="124"/>
      <c r="J21" s="124"/>
      <c r="K21" s="42"/>
      <c r="L21" s="43"/>
      <c r="M21" s="151">
        <f>SUM(C21:J21)</f>
        <v>0</v>
      </c>
      <c r="N21" s="154"/>
      <c r="Q21" s="120"/>
      <c r="R21" s="119"/>
      <c r="S21" s="120"/>
    </row>
    <row r="22" spans="1:19" ht="16.5" customHeight="1">
      <c r="A22" s="158"/>
      <c r="B22" s="164"/>
      <c r="C22" s="13"/>
      <c r="D22" s="13"/>
      <c r="E22" s="13"/>
      <c r="F22" s="13"/>
      <c r="G22" s="13"/>
      <c r="H22" s="44"/>
      <c r="I22" s="13"/>
      <c r="J22" s="13"/>
      <c r="K22" s="45">
        <f>SUBTOTAL(9,C22:J22)</f>
        <v>0</v>
      </c>
      <c r="L22" s="46">
        <f>SUM(K22-L23)</f>
        <v>0</v>
      </c>
      <c r="M22" s="152"/>
      <c r="N22" s="155"/>
      <c r="Q22" s="120"/>
      <c r="R22" s="119"/>
      <c r="S22" s="120"/>
    </row>
    <row r="23" spans="1:19" ht="16.5" customHeight="1">
      <c r="A23" s="159"/>
      <c r="B23" s="165"/>
      <c r="C23" s="16"/>
      <c r="D23" s="16"/>
      <c r="E23" s="16"/>
      <c r="F23" s="16"/>
      <c r="G23" s="16"/>
      <c r="H23" s="47"/>
      <c r="I23" s="16"/>
      <c r="J23" s="16"/>
      <c r="K23" s="49"/>
      <c r="L23" s="50">
        <f>SUBTOTAL(9,C23:J23)</f>
        <v>0</v>
      </c>
      <c r="M23" s="153"/>
      <c r="N23" s="156"/>
      <c r="Q23" s="120"/>
      <c r="R23" s="119"/>
      <c r="S23" s="120"/>
    </row>
    <row r="24" spans="1:19" ht="16.5" customHeight="1">
      <c r="A24" s="157">
        <v>7</v>
      </c>
      <c r="B24" s="160" t="s">
        <v>66</v>
      </c>
      <c r="C24" s="124"/>
      <c r="D24" s="124"/>
      <c r="E24" s="124"/>
      <c r="F24" s="124"/>
      <c r="G24" s="124"/>
      <c r="H24" s="124"/>
      <c r="I24" s="51"/>
      <c r="J24" s="138"/>
      <c r="K24" s="42"/>
      <c r="L24" s="43"/>
      <c r="M24" s="151">
        <f>SUM(C24:J24)</f>
        <v>0</v>
      </c>
      <c r="N24" s="154"/>
      <c r="Q24" s="120"/>
      <c r="R24" s="119"/>
      <c r="S24" s="120"/>
    </row>
    <row r="25" spans="1:19" ht="16.5" customHeight="1">
      <c r="A25" s="158"/>
      <c r="B25" s="161"/>
      <c r="C25" s="13"/>
      <c r="D25" s="13"/>
      <c r="E25" s="13"/>
      <c r="F25" s="13"/>
      <c r="G25" s="13"/>
      <c r="H25" s="13"/>
      <c r="I25" s="44"/>
      <c r="J25" s="11"/>
      <c r="K25" s="45">
        <f>SUBTOTAL(9,C25:J25)</f>
        <v>0</v>
      </c>
      <c r="L25" s="46">
        <f>SUM(K25-L26)</f>
        <v>0</v>
      </c>
      <c r="M25" s="152"/>
      <c r="N25" s="155"/>
      <c r="Q25" s="120"/>
      <c r="R25" s="119"/>
      <c r="S25" s="120"/>
    </row>
    <row r="26" spans="1:19" ht="16.5" customHeight="1">
      <c r="A26" s="159"/>
      <c r="B26" s="162"/>
      <c r="C26" s="16"/>
      <c r="D26" s="16"/>
      <c r="E26" s="16"/>
      <c r="F26" s="16"/>
      <c r="G26" s="16"/>
      <c r="H26" s="16"/>
      <c r="I26" s="47"/>
      <c r="J26" s="53"/>
      <c r="K26" s="49"/>
      <c r="L26" s="50">
        <f>SUBTOTAL(9,C26:J26)</f>
        <v>0</v>
      </c>
      <c r="M26" s="153"/>
      <c r="N26" s="156"/>
      <c r="Q26" s="120"/>
      <c r="R26" s="119"/>
      <c r="S26" s="120"/>
    </row>
    <row r="27" spans="1:14" ht="15">
      <c r="A27" s="157">
        <v>8</v>
      </c>
      <c r="B27" s="160" t="s">
        <v>67</v>
      </c>
      <c r="C27" s="10"/>
      <c r="D27" s="20"/>
      <c r="E27" s="20"/>
      <c r="F27" s="20"/>
      <c r="G27" s="20"/>
      <c r="H27" s="20"/>
      <c r="I27" s="52"/>
      <c r="J27" s="121"/>
      <c r="K27" s="42"/>
      <c r="L27" s="43"/>
      <c r="M27" s="151">
        <f>SUM(C27:J27)</f>
        <v>0</v>
      </c>
      <c r="N27" s="154"/>
    </row>
    <row r="28" spans="1:14" ht="15">
      <c r="A28" s="158"/>
      <c r="B28" s="161"/>
      <c r="C28" s="11"/>
      <c r="D28" s="12"/>
      <c r="E28" s="12"/>
      <c r="F28" s="12"/>
      <c r="G28" s="12"/>
      <c r="H28" s="12"/>
      <c r="I28" s="13"/>
      <c r="J28" s="122"/>
      <c r="K28" s="45">
        <f>SUBTOTAL(9,C28:J28)</f>
        <v>0</v>
      </c>
      <c r="L28" s="46">
        <f>SUM(K28-L29)</f>
        <v>0</v>
      </c>
      <c r="M28" s="152"/>
      <c r="N28" s="155"/>
    </row>
    <row r="29" spans="1:14" ht="15.75" thickBot="1">
      <c r="A29" s="166"/>
      <c r="B29" s="167"/>
      <c r="C29" s="21"/>
      <c r="D29" s="22"/>
      <c r="E29" s="22"/>
      <c r="F29" s="22"/>
      <c r="G29" s="22"/>
      <c r="H29" s="22"/>
      <c r="I29" s="54"/>
      <c r="J29" s="123"/>
      <c r="K29" s="55"/>
      <c r="L29" s="56">
        <f>SUBTOTAL(109,C29:J29)</f>
        <v>0</v>
      </c>
      <c r="M29" s="168"/>
      <c r="N29" s="169"/>
    </row>
    <row r="30" spans="10:12" ht="12.75">
      <c r="J30" s="28" t="str">
        <f>IF(K30&lt;&gt;L30,"! Väravate vahe ei ole õige. Andmete sisestus pooleli või tulemused sisestatud valesti =&gt;&gt;"," ")</f>
        <v> </v>
      </c>
      <c r="K30">
        <f>SUM(K6:K29)</f>
        <v>0</v>
      </c>
      <c r="L30">
        <f>L8+L11+L29+L14+L17+L20+L23+L26</f>
        <v>0</v>
      </c>
    </row>
  </sheetData>
  <sheetProtection/>
  <mergeCells count="33">
    <mergeCell ref="K5:L5"/>
    <mergeCell ref="A6:A8"/>
    <mergeCell ref="B6:B8"/>
    <mergeCell ref="M6:M8"/>
    <mergeCell ref="N6:N8"/>
    <mergeCell ref="A9:A11"/>
    <mergeCell ref="B9:B11"/>
    <mergeCell ref="M9:M11"/>
    <mergeCell ref="N9:N11"/>
    <mergeCell ref="A27:A29"/>
    <mergeCell ref="B27:B29"/>
    <mergeCell ref="M27:M29"/>
    <mergeCell ref="N27:N29"/>
    <mergeCell ref="A12:A14"/>
    <mergeCell ref="B12:B14"/>
    <mergeCell ref="M12:M14"/>
    <mergeCell ref="N12:N14"/>
    <mergeCell ref="A15:A17"/>
    <mergeCell ref="B15:B17"/>
    <mergeCell ref="A18:A20"/>
    <mergeCell ref="B18:B20"/>
    <mergeCell ref="A21:A23"/>
    <mergeCell ref="B21:B23"/>
    <mergeCell ref="A24:A26"/>
    <mergeCell ref="B24:B26"/>
    <mergeCell ref="M15:M17"/>
    <mergeCell ref="M18:M20"/>
    <mergeCell ref="M21:M23"/>
    <mergeCell ref="M24:M26"/>
    <mergeCell ref="N15:N17"/>
    <mergeCell ref="N18:N20"/>
    <mergeCell ref="N21:N23"/>
    <mergeCell ref="N24:N26"/>
  </mergeCells>
  <printOptions/>
  <pageMargins left="0.7480314960629921" right="0.31496062992125984" top="0.6692913385826772" bottom="0.7086614173228347" header="0.5118110236220472" footer="0.433070866141732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5.8515625" style="0" customWidth="1"/>
    <col min="2" max="2" width="39.8515625" style="0" customWidth="1"/>
    <col min="3" max="6" width="9.421875" style="0" customWidth="1"/>
    <col min="7" max="8" width="8.57421875" style="0" customWidth="1"/>
  </cols>
  <sheetData>
    <row r="1" spans="1:5" ht="22.5">
      <c r="A1" s="5"/>
      <c r="B1" s="32" t="str">
        <f>Ajakava!A1</f>
        <v>2023 EESTI MEISTRIVÕISTLUSED KÄSIPALLIS</v>
      </c>
      <c r="C1" s="7"/>
      <c r="D1" s="7"/>
      <c r="E1" s="7"/>
    </row>
    <row r="2" spans="1:15" ht="25.5" customHeight="1">
      <c r="A2" s="8"/>
      <c r="B2" s="33" t="str">
        <f>Ajakava!A2</f>
        <v>NOORMEHED B2 KLASS</v>
      </c>
      <c r="C2" s="36" t="str">
        <f>Ajakava!B3</f>
        <v>sündinud 2007-2009</v>
      </c>
      <c r="D2" s="6"/>
      <c r="G2" s="35" t="s">
        <v>36</v>
      </c>
      <c r="H2" s="86" t="s">
        <v>54</v>
      </c>
      <c r="M2" s="98"/>
      <c r="N2" s="99"/>
      <c r="O2" s="99"/>
    </row>
    <row r="3" spans="1:8" ht="25.5" customHeight="1">
      <c r="A3" s="8"/>
      <c r="B3" s="33" t="s">
        <v>62</v>
      </c>
      <c r="C3" s="36"/>
      <c r="D3" s="6"/>
      <c r="G3" s="35"/>
      <c r="H3" s="86"/>
    </row>
    <row r="4" spans="1:5" ht="14.25" thickBot="1">
      <c r="A4" s="1"/>
      <c r="E4" s="9"/>
    </row>
    <row r="5" spans="1:12" ht="33" customHeight="1" thickBot="1">
      <c r="A5" s="23"/>
      <c r="B5" s="27" t="s">
        <v>3</v>
      </c>
      <c r="C5" s="40">
        <v>1</v>
      </c>
      <c r="D5" s="24">
        <v>2</v>
      </c>
      <c r="E5" s="24">
        <v>3</v>
      </c>
      <c r="F5" s="40">
        <v>4</v>
      </c>
      <c r="G5" s="170" t="s">
        <v>8</v>
      </c>
      <c r="H5" s="171"/>
      <c r="I5" s="137" t="s">
        <v>60</v>
      </c>
      <c r="J5" s="137" t="s">
        <v>59</v>
      </c>
      <c r="K5" s="137" t="s">
        <v>61</v>
      </c>
      <c r="L5" s="26" t="s">
        <v>5</v>
      </c>
    </row>
    <row r="6" spans="1:15" ht="15.75" thickTop="1">
      <c r="A6" s="172">
        <v>1</v>
      </c>
      <c r="B6" s="160"/>
      <c r="C6" s="41"/>
      <c r="D6" s="10"/>
      <c r="E6" s="52"/>
      <c r="F6" s="10"/>
      <c r="G6" s="42"/>
      <c r="H6" s="43"/>
      <c r="I6" s="173">
        <f>SUM(C6:F6)</f>
        <v>0</v>
      </c>
      <c r="J6" s="173"/>
      <c r="K6" s="173">
        <f>I6+J6</f>
        <v>0</v>
      </c>
      <c r="L6" s="174"/>
      <c r="O6" s="87"/>
    </row>
    <row r="7" spans="1:12" ht="15">
      <c r="A7" s="158"/>
      <c r="B7" s="161"/>
      <c r="C7" s="44"/>
      <c r="D7" s="11"/>
      <c r="E7" s="13"/>
      <c r="F7" s="14"/>
      <c r="G7" s="45">
        <f>SUBTOTAL(9,C7:F7)</f>
        <v>0</v>
      </c>
      <c r="H7" s="46">
        <f>SUM(G7-H8)</f>
        <v>0</v>
      </c>
      <c r="I7" s="152"/>
      <c r="J7" s="152"/>
      <c r="K7" s="152"/>
      <c r="L7" s="155"/>
    </row>
    <row r="8" spans="1:12" ht="15">
      <c r="A8" s="159"/>
      <c r="B8" s="162"/>
      <c r="C8" s="47"/>
      <c r="D8" s="14"/>
      <c r="E8" s="16"/>
      <c r="F8" s="15"/>
      <c r="G8" s="49"/>
      <c r="H8" s="50">
        <f>SUBTOTAL(9,C8:F8)</f>
        <v>0</v>
      </c>
      <c r="I8" s="152"/>
      <c r="J8" s="152"/>
      <c r="K8" s="152"/>
      <c r="L8" s="156"/>
    </row>
    <row r="9" spans="1:17" ht="15">
      <c r="A9" s="157">
        <v>2</v>
      </c>
      <c r="B9" s="161"/>
      <c r="C9" s="17"/>
      <c r="D9" s="51"/>
      <c r="E9" s="52"/>
      <c r="F9" s="17"/>
      <c r="G9" s="42"/>
      <c r="H9" s="43"/>
      <c r="I9" s="151">
        <f>SUM(C9:F9)</f>
        <v>0</v>
      </c>
      <c r="J9" s="151"/>
      <c r="K9" s="151">
        <f>I9+J9</f>
        <v>0</v>
      </c>
      <c r="L9" s="154"/>
      <c r="O9" s="118"/>
      <c r="P9" s="119"/>
      <c r="Q9" s="118"/>
    </row>
    <row r="10" spans="1:17" ht="15">
      <c r="A10" s="158"/>
      <c r="B10" s="161"/>
      <c r="C10" s="18"/>
      <c r="D10" s="44"/>
      <c r="E10" s="13"/>
      <c r="F10" s="18"/>
      <c r="G10" s="45">
        <f>SUBTOTAL(9,C10:F10)</f>
        <v>0</v>
      </c>
      <c r="H10" s="46">
        <f>SUM(G10-H11)</f>
        <v>0</v>
      </c>
      <c r="I10" s="152"/>
      <c r="J10" s="152"/>
      <c r="K10" s="152"/>
      <c r="L10" s="155"/>
      <c r="O10" s="120"/>
      <c r="P10" s="119"/>
      <c r="Q10" s="120"/>
    </row>
    <row r="11" spans="1:17" ht="15">
      <c r="A11" s="159"/>
      <c r="B11" s="161"/>
      <c r="C11" s="19"/>
      <c r="D11" s="47"/>
      <c r="E11" s="13"/>
      <c r="F11" s="19"/>
      <c r="G11" s="49"/>
      <c r="H11" s="50">
        <f>SUBTOTAL(9,C11:F11)</f>
        <v>0</v>
      </c>
      <c r="I11" s="153"/>
      <c r="J11" s="153"/>
      <c r="K11" s="153"/>
      <c r="L11" s="156"/>
      <c r="O11" s="120"/>
      <c r="P11" s="119"/>
      <c r="Q11" s="120"/>
    </row>
    <row r="12" spans="1:17" ht="15">
      <c r="A12" s="157">
        <v>3</v>
      </c>
      <c r="B12" s="160"/>
      <c r="C12" s="10"/>
      <c r="D12" s="20"/>
      <c r="E12" s="51"/>
      <c r="F12" s="17"/>
      <c r="G12" s="42"/>
      <c r="H12" s="43"/>
      <c r="I12" s="151">
        <f>SUM(C12:F12)</f>
        <v>0</v>
      </c>
      <c r="J12" s="151"/>
      <c r="K12" s="151">
        <f>I12+J12</f>
        <v>0</v>
      </c>
      <c r="L12" s="154"/>
      <c r="O12" s="120"/>
      <c r="P12" s="119"/>
      <c r="Q12" s="120"/>
    </row>
    <row r="13" spans="1:17" ht="15">
      <c r="A13" s="158"/>
      <c r="B13" s="161"/>
      <c r="C13" s="11"/>
      <c r="D13" s="12"/>
      <c r="E13" s="44"/>
      <c r="F13" s="18"/>
      <c r="G13" s="45">
        <f>SUBTOTAL(9,C13:F13)</f>
        <v>0</v>
      </c>
      <c r="H13" s="46">
        <f>SUM(G13-H14)</f>
        <v>0</v>
      </c>
      <c r="I13" s="152"/>
      <c r="J13" s="152"/>
      <c r="K13" s="152"/>
      <c r="L13" s="155"/>
      <c r="O13" s="120"/>
      <c r="P13" s="119"/>
      <c r="Q13" s="120"/>
    </row>
    <row r="14" spans="1:17" ht="15">
      <c r="A14" s="159"/>
      <c r="B14" s="162"/>
      <c r="C14" s="53"/>
      <c r="D14" s="48"/>
      <c r="E14" s="47"/>
      <c r="F14" s="19"/>
      <c r="G14" s="49"/>
      <c r="H14" s="50">
        <f>SUBTOTAL(9,C14:F14)</f>
        <v>0</v>
      </c>
      <c r="I14" s="153"/>
      <c r="J14" s="153"/>
      <c r="K14" s="153"/>
      <c r="L14" s="156"/>
      <c r="O14" s="120"/>
      <c r="P14" s="119"/>
      <c r="Q14" s="119"/>
    </row>
    <row r="15" spans="1:12" ht="15">
      <c r="A15" s="157">
        <v>4</v>
      </c>
      <c r="B15" s="160"/>
      <c r="C15" s="10"/>
      <c r="D15" s="20"/>
      <c r="E15" s="52"/>
      <c r="F15" s="121"/>
      <c r="G15" s="42"/>
      <c r="H15" s="43"/>
      <c r="I15" s="151">
        <f>SUM(C15:F15)</f>
        <v>0</v>
      </c>
      <c r="J15" s="151"/>
      <c r="K15" s="151">
        <f>I15+J15</f>
        <v>0</v>
      </c>
      <c r="L15" s="154"/>
    </row>
    <row r="16" spans="1:12" ht="15">
      <c r="A16" s="158"/>
      <c r="B16" s="161"/>
      <c r="C16" s="11"/>
      <c r="D16" s="12"/>
      <c r="E16" s="13"/>
      <c r="F16" s="122"/>
      <c r="G16" s="45">
        <f>SUBTOTAL(9,C16:F16)</f>
        <v>0</v>
      </c>
      <c r="H16" s="46">
        <f>SUM(G16-H17)</f>
        <v>0</v>
      </c>
      <c r="I16" s="152"/>
      <c r="J16" s="152"/>
      <c r="K16" s="152"/>
      <c r="L16" s="155"/>
    </row>
    <row r="17" spans="1:12" ht="15.75" thickBot="1">
      <c r="A17" s="166"/>
      <c r="B17" s="167"/>
      <c r="C17" s="21"/>
      <c r="D17" s="22"/>
      <c r="E17" s="54"/>
      <c r="F17" s="123"/>
      <c r="G17" s="55"/>
      <c r="H17" s="56">
        <f>SUBTOTAL(109,C17:F17)</f>
        <v>0</v>
      </c>
      <c r="I17" s="168"/>
      <c r="J17" s="168"/>
      <c r="K17" s="168"/>
      <c r="L17" s="169"/>
    </row>
    <row r="18" spans="6:8" ht="12.75">
      <c r="F18" s="28" t="str">
        <f>IF(G18&lt;&gt;H18,"! Väravate vahe ei ole õige. Andmete sisestus pooleli või tulemused sisestatud valesti =&gt;&gt;"," ")</f>
        <v> </v>
      </c>
      <c r="G18">
        <f>SUM(G6:G17)</f>
        <v>0</v>
      </c>
      <c r="H18">
        <f>H8+H11+H14+H17</f>
        <v>0</v>
      </c>
    </row>
  </sheetData>
  <sheetProtection/>
  <mergeCells count="25">
    <mergeCell ref="G5:H5"/>
    <mergeCell ref="A6:A8"/>
    <mergeCell ref="B6:B8"/>
    <mergeCell ref="I6:I8"/>
    <mergeCell ref="J6:J8"/>
    <mergeCell ref="K6:K8"/>
    <mergeCell ref="L6:L8"/>
    <mergeCell ref="A9:A11"/>
    <mergeCell ref="B9:B11"/>
    <mergeCell ref="I9:I11"/>
    <mergeCell ref="J9:J11"/>
    <mergeCell ref="K9:K11"/>
    <mergeCell ref="L9:L11"/>
    <mergeCell ref="A12:A14"/>
    <mergeCell ref="B12:B14"/>
    <mergeCell ref="I12:I14"/>
    <mergeCell ref="J12:J14"/>
    <mergeCell ref="K12:K14"/>
    <mergeCell ref="L12:L14"/>
    <mergeCell ref="A15:A17"/>
    <mergeCell ref="B15:B17"/>
    <mergeCell ref="I15:I17"/>
    <mergeCell ref="J15:J17"/>
    <mergeCell ref="K15:K17"/>
    <mergeCell ref="L15:L17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66" sqref="D66"/>
    </sheetView>
  </sheetViews>
  <sheetFormatPr defaultColWidth="9.140625" defaultRowHeight="12.75"/>
  <cols>
    <col min="1" max="1" width="5.8515625" style="0" customWidth="1"/>
    <col min="2" max="2" width="39.8515625" style="0" customWidth="1"/>
    <col min="3" max="6" width="9.421875" style="0" customWidth="1"/>
    <col min="7" max="8" width="8.57421875" style="0" customWidth="1"/>
  </cols>
  <sheetData>
    <row r="1" spans="1:5" ht="22.5">
      <c r="A1" s="5"/>
      <c r="B1" s="32" t="str">
        <f>Ajakava!A1</f>
        <v>2023 EESTI MEISTRIVÕISTLUSED KÄSIPALLIS</v>
      </c>
      <c r="C1" s="7"/>
      <c r="D1" s="7"/>
      <c r="E1" s="7"/>
    </row>
    <row r="2" spans="1:15" ht="25.5" customHeight="1">
      <c r="A2" s="8"/>
      <c r="B2" s="33" t="str">
        <f>Ajakava!A2</f>
        <v>NOORMEHED B2 KLASS</v>
      </c>
      <c r="C2" s="36" t="str">
        <f>Ajakava!B3</f>
        <v>sündinud 2007-2009</v>
      </c>
      <c r="D2" s="6"/>
      <c r="G2" s="35" t="s">
        <v>36</v>
      </c>
      <c r="H2" s="86" t="s">
        <v>54</v>
      </c>
      <c r="M2" s="98"/>
      <c r="N2" s="99"/>
      <c r="O2" s="99"/>
    </row>
    <row r="3" spans="1:8" ht="25.5" customHeight="1">
      <c r="A3" s="8"/>
      <c r="B3" s="33" t="s">
        <v>58</v>
      </c>
      <c r="C3" s="36"/>
      <c r="D3" s="6"/>
      <c r="G3" s="35"/>
      <c r="H3" s="86"/>
    </row>
    <row r="4" spans="1:5" ht="14.25" thickBot="1">
      <c r="A4" s="1"/>
      <c r="E4" s="9"/>
    </row>
    <row r="5" spans="1:12" ht="33" customHeight="1" thickBot="1">
      <c r="A5" s="23"/>
      <c r="B5" s="27" t="s">
        <v>3</v>
      </c>
      <c r="C5" s="40">
        <v>1</v>
      </c>
      <c r="D5" s="24">
        <v>2</v>
      </c>
      <c r="E5" s="24">
        <v>3</v>
      </c>
      <c r="F5" s="40">
        <v>4</v>
      </c>
      <c r="G5" s="170" t="s">
        <v>8</v>
      </c>
      <c r="H5" s="171"/>
      <c r="I5" s="137" t="s">
        <v>60</v>
      </c>
      <c r="J5" s="137" t="s">
        <v>59</v>
      </c>
      <c r="K5" s="137" t="s">
        <v>61</v>
      </c>
      <c r="L5" s="26" t="s">
        <v>5</v>
      </c>
    </row>
    <row r="6" spans="1:15" ht="15.75" thickTop="1">
      <c r="A6" s="172">
        <v>1</v>
      </c>
      <c r="B6" s="160"/>
      <c r="C6" s="41"/>
      <c r="D6" s="10"/>
      <c r="E6" s="52"/>
      <c r="F6" s="10"/>
      <c r="G6" s="42"/>
      <c r="H6" s="43"/>
      <c r="I6" s="173">
        <f>SUM(C6:F6)</f>
        <v>0</v>
      </c>
      <c r="J6" s="173"/>
      <c r="K6" s="173">
        <f>I6+J6</f>
        <v>0</v>
      </c>
      <c r="L6" s="174"/>
      <c r="O6" s="87"/>
    </row>
    <row r="7" spans="1:12" ht="15">
      <c r="A7" s="158"/>
      <c r="B7" s="161"/>
      <c r="C7" s="44"/>
      <c r="D7" s="11"/>
      <c r="E7" s="13"/>
      <c r="F7" s="14"/>
      <c r="G7" s="45">
        <f>SUBTOTAL(9,C7:F7)</f>
        <v>0</v>
      </c>
      <c r="H7" s="46">
        <f>SUM(G7-H8)</f>
        <v>0</v>
      </c>
      <c r="I7" s="152"/>
      <c r="J7" s="152"/>
      <c r="K7" s="152"/>
      <c r="L7" s="155"/>
    </row>
    <row r="8" spans="1:12" ht="15">
      <c r="A8" s="159"/>
      <c r="B8" s="162"/>
      <c r="C8" s="47"/>
      <c r="D8" s="14"/>
      <c r="E8" s="16"/>
      <c r="F8" s="15"/>
      <c r="G8" s="49"/>
      <c r="H8" s="50">
        <f>SUBTOTAL(9,C8:F8)</f>
        <v>0</v>
      </c>
      <c r="I8" s="152"/>
      <c r="J8" s="152"/>
      <c r="K8" s="152"/>
      <c r="L8" s="156"/>
    </row>
    <row r="9" spans="1:17" ht="15">
      <c r="A9" s="157">
        <v>2</v>
      </c>
      <c r="B9" s="161"/>
      <c r="C9" s="17"/>
      <c r="D9" s="51"/>
      <c r="E9" s="52"/>
      <c r="F9" s="17"/>
      <c r="G9" s="42"/>
      <c r="H9" s="43"/>
      <c r="I9" s="151">
        <f>SUM(C9:F9)</f>
        <v>0</v>
      </c>
      <c r="J9" s="151"/>
      <c r="K9" s="151">
        <f>I9+J9</f>
        <v>0</v>
      </c>
      <c r="L9" s="154"/>
      <c r="O9" s="118"/>
      <c r="P9" s="119"/>
      <c r="Q9" s="118"/>
    </row>
    <row r="10" spans="1:17" ht="15">
      <c r="A10" s="158"/>
      <c r="B10" s="161"/>
      <c r="C10" s="18"/>
      <c r="D10" s="44"/>
      <c r="E10" s="13"/>
      <c r="F10" s="18"/>
      <c r="G10" s="45">
        <f>SUBTOTAL(9,C10:F10)</f>
        <v>0</v>
      </c>
      <c r="H10" s="46">
        <f>SUM(G10-H11)</f>
        <v>0</v>
      </c>
      <c r="I10" s="152"/>
      <c r="J10" s="152"/>
      <c r="K10" s="152"/>
      <c r="L10" s="155"/>
      <c r="O10" s="120"/>
      <c r="P10" s="119"/>
      <c r="Q10" s="120"/>
    </row>
    <row r="11" spans="1:17" ht="15">
      <c r="A11" s="159"/>
      <c r="B11" s="161"/>
      <c r="C11" s="19"/>
      <c r="D11" s="47"/>
      <c r="E11" s="13"/>
      <c r="F11" s="19"/>
      <c r="G11" s="49"/>
      <c r="H11" s="50">
        <f>SUBTOTAL(9,C11:F11)</f>
        <v>0</v>
      </c>
      <c r="I11" s="153"/>
      <c r="J11" s="153"/>
      <c r="K11" s="153"/>
      <c r="L11" s="156"/>
      <c r="O11" s="120"/>
      <c r="P11" s="119"/>
      <c r="Q11" s="120"/>
    </row>
    <row r="12" spans="1:17" ht="15">
      <c r="A12" s="157">
        <v>3</v>
      </c>
      <c r="B12" s="160"/>
      <c r="C12" s="10"/>
      <c r="D12" s="20"/>
      <c r="E12" s="51"/>
      <c r="F12" s="17"/>
      <c r="G12" s="42"/>
      <c r="H12" s="43"/>
      <c r="I12" s="151">
        <f>SUM(C12:F12)</f>
        <v>0</v>
      </c>
      <c r="J12" s="151"/>
      <c r="K12" s="151">
        <f>I12+J12</f>
        <v>0</v>
      </c>
      <c r="L12" s="154"/>
      <c r="O12" s="120"/>
      <c r="P12" s="119"/>
      <c r="Q12" s="120"/>
    </row>
    <row r="13" spans="1:17" ht="15">
      <c r="A13" s="158"/>
      <c r="B13" s="161"/>
      <c r="C13" s="11"/>
      <c r="D13" s="12"/>
      <c r="E13" s="44"/>
      <c r="F13" s="18"/>
      <c r="G13" s="45">
        <f>SUBTOTAL(9,C13:F13)</f>
        <v>0</v>
      </c>
      <c r="H13" s="46">
        <f>SUM(G13-H14)</f>
        <v>0</v>
      </c>
      <c r="I13" s="152"/>
      <c r="J13" s="152"/>
      <c r="K13" s="152"/>
      <c r="L13" s="155"/>
      <c r="O13" s="120"/>
      <c r="P13" s="119"/>
      <c r="Q13" s="120"/>
    </row>
    <row r="14" spans="1:17" ht="15">
      <c r="A14" s="159"/>
      <c r="B14" s="162"/>
      <c r="C14" s="53"/>
      <c r="D14" s="48"/>
      <c r="E14" s="47"/>
      <c r="F14" s="19"/>
      <c r="G14" s="49"/>
      <c r="H14" s="50">
        <f>SUBTOTAL(9,C14:F14)</f>
        <v>0</v>
      </c>
      <c r="I14" s="153"/>
      <c r="J14" s="153"/>
      <c r="K14" s="153"/>
      <c r="L14" s="156"/>
      <c r="O14" s="120"/>
      <c r="P14" s="119"/>
      <c r="Q14" s="119"/>
    </row>
    <row r="15" spans="1:12" ht="15">
      <c r="A15" s="157">
        <v>4</v>
      </c>
      <c r="B15" s="160"/>
      <c r="C15" s="10"/>
      <c r="D15" s="20"/>
      <c r="E15" s="52"/>
      <c r="F15" s="121"/>
      <c r="G15" s="42"/>
      <c r="H15" s="43"/>
      <c r="I15" s="151">
        <f>SUM(C15:F15)</f>
        <v>0</v>
      </c>
      <c r="J15" s="151"/>
      <c r="K15" s="151">
        <f>I15+J15</f>
        <v>0</v>
      </c>
      <c r="L15" s="154"/>
    </row>
    <row r="16" spans="1:12" ht="15">
      <c r="A16" s="158"/>
      <c r="B16" s="161"/>
      <c r="C16" s="11"/>
      <c r="D16" s="12"/>
      <c r="E16" s="13"/>
      <c r="F16" s="122"/>
      <c r="G16" s="45">
        <f>SUBTOTAL(9,C16:F16)</f>
        <v>0</v>
      </c>
      <c r="H16" s="46">
        <f>SUM(G16-H17)</f>
        <v>0</v>
      </c>
      <c r="I16" s="152"/>
      <c r="J16" s="152"/>
      <c r="K16" s="152"/>
      <c r="L16" s="155"/>
    </row>
    <row r="17" spans="1:12" ht="15.75" thickBot="1">
      <c r="A17" s="166"/>
      <c r="B17" s="167"/>
      <c r="C17" s="21"/>
      <c r="D17" s="22"/>
      <c r="E17" s="54"/>
      <c r="F17" s="123"/>
      <c r="G17" s="55"/>
      <c r="H17" s="56">
        <f>SUBTOTAL(109,C17:F17)</f>
        <v>0</v>
      </c>
      <c r="I17" s="168"/>
      <c r="J17" s="168"/>
      <c r="K17" s="168"/>
      <c r="L17" s="169"/>
    </row>
    <row r="18" spans="6:8" ht="12.75">
      <c r="F18" s="28" t="str">
        <f>IF(G18&lt;&gt;H18,"! Väravate vahe ei ole õige. Andmete sisestus pooleli või tulemused sisestatud valesti =&gt;&gt;"," ")</f>
        <v> </v>
      </c>
      <c r="G18">
        <f>SUM(G6:G17)</f>
        <v>0</v>
      </c>
      <c r="H18">
        <f>H8+H11+H14+H17</f>
        <v>0</v>
      </c>
    </row>
  </sheetData>
  <sheetProtection/>
  <mergeCells count="25">
    <mergeCell ref="G5:H5"/>
    <mergeCell ref="A6:A8"/>
    <mergeCell ref="B6:B8"/>
    <mergeCell ref="I6:I8"/>
    <mergeCell ref="L6:L8"/>
    <mergeCell ref="A9:A11"/>
    <mergeCell ref="B9:B11"/>
    <mergeCell ref="I9:I11"/>
    <mergeCell ref="L9:L11"/>
    <mergeCell ref="J6:J8"/>
    <mergeCell ref="A15:A17"/>
    <mergeCell ref="B15:B17"/>
    <mergeCell ref="I15:I17"/>
    <mergeCell ref="L15:L17"/>
    <mergeCell ref="A12:A14"/>
    <mergeCell ref="B12:B14"/>
    <mergeCell ref="I12:I14"/>
    <mergeCell ref="L12:L14"/>
    <mergeCell ref="J9:J11"/>
    <mergeCell ref="J12:J14"/>
    <mergeCell ref="J15:J17"/>
    <mergeCell ref="K6:K8"/>
    <mergeCell ref="K9:K11"/>
    <mergeCell ref="K12:K14"/>
    <mergeCell ref="K15:K17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D11" sqref="D11:E11"/>
    </sheetView>
  </sheetViews>
  <sheetFormatPr defaultColWidth="9.140625" defaultRowHeight="12.75"/>
  <cols>
    <col min="1" max="1" width="7.8515625" style="97" customWidth="1"/>
    <col min="2" max="2" width="21.57421875" style="97" customWidth="1"/>
    <col min="3" max="3" width="1.1484375" style="97" customWidth="1"/>
    <col min="4" max="4" width="7.8515625" style="97" customWidth="1"/>
    <col min="5" max="5" width="21.57421875" style="97" customWidth="1"/>
    <col min="6" max="6" width="1.1484375" style="97" customWidth="1"/>
    <col min="7" max="7" width="8.57421875" style="97" customWidth="1"/>
    <col min="8" max="8" width="21.57421875" style="97" customWidth="1"/>
    <col min="9" max="16384" width="9.140625" style="97" customWidth="1"/>
  </cols>
  <sheetData>
    <row r="1" ht="18">
      <c r="A1" s="96" t="str">
        <f>Ajakava!A1</f>
        <v>2023 EESTI MEISTRIVÕISTLUSED KÄSIPALLIS</v>
      </c>
    </row>
    <row r="2" spans="1:7" ht="18">
      <c r="A2" s="96" t="str">
        <f>Ajakava!A2</f>
        <v>NOORMEHED B2 KLASS</v>
      </c>
      <c r="E2" s="98" t="s">
        <v>53</v>
      </c>
      <c r="F2" s="99"/>
      <c r="G2" s="99" t="s">
        <v>51</v>
      </c>
    </row>
    <row r="3" spans="1:7" ht="14.25">
      <c r="A3" s="100" t="str">
        <f>Ajakava!B3</f>
        <v>sündinud 2007-2009</v>
      </c>
      <c r="E3" s="98" t="s">
        <v>55</v>
      </c>
      <c r="F3" s="99"/>
      <c r="G3" s="99" t="s">
        <v>54</v>
      </c>
    </row>
    <row r="5" spans="1:3" ht="14.25">
      <c r="A5" s="182" t="s">
        <v>11</v>
      </c>
      <c r="B5" s="182"/>
      <c r="C5" s="182"/>
    </row>
    <row r="6" spans="1:8" ht="15">
      <c r="A6" s="101"/>
      <c r="B6" s="102" t="s">
        <v>12</v>
      </c>
      <c r="C6" s="101"/>
      <c r="D6" s="183" t="s">
        <v>13</v>
      </c>
      <c r="E6" s="183"/>
      <c r="F6" s="103"/>
      <c r="G6" s="184" t="s">
        <v>14</v>
      </c>
      <c r="H6" s="184"/>
    </row>
    <row r="7" spans="1:8" ht="12.75">
      <c r="A7" s="104" t="s">
        <v>15</v>
      </c>
      <c r="B7" s="175"/>
      <c r="C7" s="175"/>
      <c r="D7" s="175"/>
      <c r="E7" s="175"/>
      <c r="G7" s="175"/>
      <c r="H7" s="175"/>
    </row>
    <row r="8" spans="1:8" ht="12.75">
      <c r="A8" s="104" t="s">
        <v>16</v>
      </c>
      <c r="B8" s="175"/>
      <c r="C8" s="175"/>
      <c r="D8" s="175"/>
      <c r="E8" s="175"/>
      <c r="G8" s="175"/>
      <c r="H8" s="175"/>
    </row>
    <row r="9" spans="1:8" ht="12.75">
      <c r="A9" s="104" t="s">
        <v>17</v>
      </c>
      <c r="B9" s="175"/>
      <c r="C9" s="175"/>
      <c r="D9" s="175"/>
      <c r="E9" s="175"/>
      <c r="G9" s="175"/>
      <c r="H9" s="175"/>
    </row>
    <row r="10" spans="1:8" ht="12.75">
      <c r="A10" s="104" t="s">
        <v>18</v>
      </c>
      <c r="B10" s="175"/>
      <c r="C10" s="175"/>
      <c r="D10" s="175"/>
      <c r="E10" s="175"/>
      <c r="G10" s="175"/>
      <c r="H10" s="175"/>
    </row>
    <row r="11" spans="1:8" ht="12.75">
      <c r="A11" s="104" t="s">
        <v>19</v>
      </c>
      <c r="B11" s="175"/>
      <c r="C11" s="175"/>
      <c r="D11" s="175"/>
      <c r="E11" s="175"/>
      <c r="G11" s="175"/>
      <c r="H11" s="175"/>
    </row>
    <row r="12" spans="1:8" ht="12.75">
      <c r="A12" s="104" t="s">
        <v>20</v>
      </c>
      <c r="B12" s="175"/>
      <c r="C12" s="175"/>
      <c r="D12" s="175"/>
      <c r="E12" s="175"/>
      <c r="G12" s="175"/>
      <c r="H12" s="175"/>
    </row>
    <row r="13" spans="1:8" ht="12.75">
      <c r="A13" s="104" t="s">
        <v>21</v>
      </c>
      <c r="B13" s="175"/>
      <c r="C13" s="175"/>
      <c r="D13" s="175"/>
      <c r="E13" s="175"/>
      <c r="G13" s="175"/>
      <c r="H13" s="175"/>
    </row>
    <row r="14" spans="1:8" ht="12.75">
      <c r="A14" s="104" t="s">
        <v>30</v>
      </c>
      <c r="B14" s="175"/>
      <c r="C14" s="175"/>
      <c r="D14" s="175"/>
      <c r="E14" s="175"/>
      <c r="G14" s="175"/>
      <c r="H14" s="175"/>
    </row>
    <row r="15" ht="12.75">
      <c r="A15" s="104"/>
    </row>
    <row r="16" spans="1:8" ht="7.5" customHeight="1" thickBot="1">
      <c r="A16" s="105"/>
      <c r="B16" s="105"/>
      <c r="D16" s="105"/>
      <c r="E16" s="105"/>
      <c r="G16" s="105"/>
      <c r="H16" s="105"/>
    </row>
    <row r="17" spans="1:8" ht="21" thickTop="1">
      <c r="A17" s="106" t="s">
        <v>22</v>
      </c>
      <c r="B17" s="107">
        <f>IF(B7&gt;0,B7,"")</f>
      </c>
      <c r="D17" s="106" t="s">
        <v>23</v>
      </c>
      <c r="E17" s="107">
        <f>IF(B8&gt;0,B8,"")</f>
      </c>
      <c r="G17" s="106" t="s">
        <v>24</v>
      </c>
      <c r="H17" s="107">
        <f>IF(B9&gt;0,B9,"")</f>
      </c>
    </row>
    <row r="18" spans="1:8" ht="14.25">
      <c r="A18" s="108">
        <v>1</v>
      </c>
      <c r="B18" s="109"/>
      <c r="D18" s="108">
        <v>1</v>
      </c>
      <c r="E18" s="109"/>
      <c r="G18" s="108">
        <v>1</v>
      </c>
      <c r="H18" s="109"/>
    </row>
    <row r="19" spans="1:8" ht="14.25">
      <c r="A19" s="108">
        <v>2</v>
      </c>
      <c r="B19" s="109"/>
      <c r="D19" s="108">
        <v>2</v>
      </c>
      <c r="E19" s="109"/>
      <c r="G19" s="108">
        <v>2</v>
      </c>
      <c r="H19" s="109"/>
    </row>
    <row r="20" spans="1:8" ht="14.25">
      <c r="A20" s="108">
        <v>3</v>
      </c>
      <c r="B20" s="109"/>
      <c r="D20" s="108">
        <v>3</v>
      </c>
      <c r="E20" s="109"/>
      <c r="G20" s="108">
        <v>3</v>
      </c>
      <c r="H20" s="109"/>
    </row>
    <row r="21" spans="1:8" ht="14.25">
      <c r="A21" s="108">
        <v>4</v>
      </c>
      <c r="B21" s="109"/>
      <c r="D21" s="108">
        <v>4</v>
      </c>
      <c r="E21" s="109"/>
      <c r="G21" s="108">
        <v>4</v>
      </c>
      <c r="H21" s="109"/>
    </row>
    <row r="22" spans="1:8" ht="14.25">
      <c r="A22" s="108">
        <v>5</v>
      </c>
      <c r="B22" s="109"/>
      <c r="D22" s="108">
        <v>5</v>
      </c>
      <c r="E22" s="109"/>
      <c r="G22" s="108">
        <v>5</v>
      </c>
      <c r="H22" s="109"/>
    </row>
    <row r="23" spans="1:8" ht="14.25">
      <c r="A23" s="108">
        <v>6</v>
      </c>
      <c r="B23" s="109"/>
      <c r="D23" s="108">
        <v>6</v>
      </c>
      <c r="E23" s="109"/>
      <c r="G23" s="108">
        <v>6</v>
      </c>
      <c r="H23" s="109"/>
    </row>
    <row r="24" spans="1:8" ht="14.25">
      <c r="A24" s="108">
        <v>7</v>
      </c>
      <c r="B24" s="109"/>
      <c r="D24" s="108">
        <v>7</v>
      </c>
      <c r="E24" s="109"/>
      <c r="G24" s="108">
        <v>7</v>
      </c>
      <c r="H24" s="109"/>
    </row>
    <row r="25" spans="1:8" ht="14.25">
      <c r="A25" s="108">
        <v>8</v>
      </c>
      <c r="B25" s="109"/>
      <c r="D25" s="108">
        <v>8</v>
      </c>
      <c r="E25" s="109"/>
      <c r="G25" s="108">
        <v>8</v>
      </c>
      <c r="H25" s="109"/>
    </row>
    <row r="26" spans="1:8" ht="14.25">
      <c r="A26" s="108">
        <v>9</v>
      </c>
      <c r="B26" s="109"/>
      <c r="D26" s="108">
        <v>9</v>
      </c>
      <c r="E26" s="109"/>
      <c r="G26" s="108">
        <v>9</v>
      </c>
      <c r="H26" s="109"/>
    </row>
    <row r="27" spans="1:8" ht="14.25">
      <c r="A27" s="108">
        <v>10</v>
      </c>
      <c r="B27" s="109"/>
      <c r="D27" s="108">
        <v>10</v>
      </c>
      <c r="E27" s="109"/>
      <c r="G27" s="108">
        <v>10</v>
      </c>
      <c r="H27" s="109"/>
    </row>
    <row r="28" spans="1:8" ht="14.25">
      <c r="A28" s="108">
        <v>11</v>
      </c>
      <c r="B28" s="109"/>
      <c r="D28" s="108">
        <v>11</v>
      </c>
      <c r="E28" s="109"/>
      <c r="G28" s="108">
        <v>11</v>
      </c>
      <c r="H28" s="109"/>
    </row>
    <row r="29" spans="1:8" ht="14.25">
      <c r="A29" s="108">
        <v>12</v>
      </c>
      <c r="B29" s="109"/>
      <c r="D29" s="108">
        <v>12</v>
      </c>
      <c r="E29" s="109"/>
      <c r="G29" s="108">
        <v>12</v>
      </c>
      <c r="H29" s="109"/>
    </row>
    <row r="30" spans="1:8" ht="14.25">
      <c r="A30" s="108">
        <v>13</v>
      </c>
      <c r="B30" s="109"/>
      <c r="D30" s="108">
        <v>13</v>
      </c>
      <c r="E30" s="109"/>
      <c r="G30" s="108">
        <v>13</v>
      </c>
      <c r="H30" s="109"/>
    </row>
    <row r="31" spans="1:8" ht="14.25">
      <c r="A31" s="108">
        <v>14</v>
      </c>
      <c r="B31" s="109"/>
      <c r="D31" s="108">
        <v>14</v>
      </c>
      <c r="E31" s="109"/>
      <c r="G31" s="108">
        <v>14</v>
      </c>
      <c r="H31" s="109"/>
    </row>
    <row r="32" spans="1:8" ht="14.25">
      <c r="A32" s="108">
        <v>15</v>
      </c>
      <c r="B32" s="109"/>
      <c r="D32" s="108">
        <v>15</v>
      </c>
      <c r="E32" s="109"/>
      <c r="G32" s="108">
        <v>15</v>
      </c>
      <c r="H32" s="109"/>
    </row>
    <row r="33" spans="1:8" ht="14.25">
      <c r="A33" s="110">
        <v>16</v>
      </c>
      <c r="B33" s="111"/>
      <c r="D33" s="110">
        <v>16</v>
      </c>
      <c r="E33" s="111"/>
      <c r="G33" s="110">
        <v>16</v>
      </c>
      <c r="H33" s="111"/>
    </row>
    <row r="34" spans="1:8" ht="12.75">
      <c r="A34" s="112" t="s">
        <v>25</v>
      </c>
      <c r="B34" s="109"/>
      <c r="D34" s="112" t="s">
        <v>25</v>
      </c>
      <c r="E34" s="109"/>
      <c r="G34" s="112" t="s">
        <v>25</v>
      </c>
      <c r="H34" s="109"/>
    </row>
    <row r="35" spans="1:8" ht="13.5" thickBot="1">
      <c r="A35" s="113" t="s">
        <v>25</v>
      </c>
      <c r="B35" s="114"/>
      <c r="D35" s="113" t="s">
        <v>25</v>
      </c>
      <c r="E35" s="114"/>
      <c r="G35" s="113" t="s">
        <v>25</v>
      </c>
      <c r="H35" s="114"/>
    </row>
    <row r="36" ht="13.5" thickTop="1"/>
    <row r="37" spans="1:2" ht="15">
      <c r="A37" s="115" t="s">
        <v>26</v>
      </c>
      <c r="B37" s="115"/>
    </row>
    <row r="38" spans="1:5" ht="15">
      <c r="A38" s="115"/>
      <c r="B38" s="102" t="s">
        <v>27</v>
      </c>
      <c r="D38" s="181" t="s">
        <v>12</v>
      </c>
      <c r="E38" s="181"/>
    </row>
    <row r="39" spans="1:5" ht="12.75">
      <c r="A39" s="104" t="s">
        <v>15</v>
      </c>
      <c r="B39" s="176"/>
      <c r="C39" s="176"/>
      <c r="D39" s="175"/>
      <c r="E39" s="175"/>
    </row>
    <row r="40" spans="1:5" ht="12.75">
      <c r="A40" s="104" t="s">
        <v>16</v>
      </c>
      <c r="B40" s="176"/>
      <c r="C40" s="176"/>
      <c r="D40" s="175"/>
      <c r="E40" s="175"/>
    </row>
    <row r="41" spans="1:5" ht="12.75">
      <c r="A41" s="104" t="s">
        <v>17</v>
      </c>
      <c r="B41" s="176"/>
      <c r="C41" s="176"/>
      <c r="D41" s="175"/>
      <c r="E41" s="175"/>
    </row>
    <row r="42" spans="1:5" ht="12.75">
      <c r="A42" s="104" t="s">
        <v>18</v>
      </c>
      <c r="B42" s="176"/>
      <c r="C42" s="176"/>
      <c r="D42" s="175"/>
      <c r="E42" s="175"/>
    </row>
    <row r="43" spans="1:5" ht="12.75">
      <c r="A43" s="104" t="s">
        <v>19</v>
      </c>
      <c r="B43" s="176"/>
      <c r="C43" s="176"/>
      <c r="D43" s="175"/>
      <c r="E43" s="175"/>
    </row>
    <row r="44" spans="1:5" ht="12.75">
      <c r="A44" s="104" t="s">
        <v>20</v>
      </c>
      <c r="B44" s="176"/>
      <c r="C44" s="176"/>
      <c r="D44" s="175"/>
      <c r="E44" s="175"/>
    </row>
    <row r="45" spans="1:5" ht="12.75">
      <c r="A45" s="104" t="s">
        <v>21</v>
      </c>
      <c r="B45" s="176"/>
      <c r="C45" s="176"/>
      <c r="D45" s="175"/>
      <c r="E45" s="175"/>
    </row>
    <row r="46" spans="1:5" ht="12.75">
      <c r="A46" s="104" t="s">
        <v>30</v>
      </c>
      <c r="B46" s="176"/>
      <c r="C46" s="176"/>
      <c r="D46" s="175"/>
      <c r="E46" s="175"/>
    </row>
    <row r="47" spans="1:8" ht="15.75" thickBot="1">
      <c r="A47" s="116"/>
      <c r="B47" s="178"/>
      <c r="C47" s="178"/>
      <c r="D47" s="179"/>
      <c r="E47" s="179"/>
      <c r="F47" s="105"/>
      <c r="G47" s="105"/>
      <c r="H47" s="105"/>
    </row>
    <row r="48" spans="3:8" ht="13.5" thickTop="1">
      <c r="C48" s="180" t="s">
        <v>27</v>
      </c>
      <c r="D48" s="180"/>
      <c r="E48" s="180"/>
      <c r="F48" s="180"/>
      <c r="G48" s="180" t="s">
        <v>12</v>
      </c>
      <c r="H48" s="180"/>
    </row>
    <row r="49" spans="1:8" s="115" customFormat="1" ht="15">
      <c r="A49" s="177" t="s">
        <v>28</v>
      </c>
      <c r="B49" s="177"/>
      <c r="C49" s="175"/>
      <c r="D49" s="175"/>
      <c r="E49" s="175"/>
      <c r="F49" s="175"/>
      <c r="G49" s="175"/>
      <c r="H49" s="175"/>
    </row>
    <row r="50" spans="1:8" s="115" customFormat="1" ht="15">
      <c r="A50" s="177" t="s">
        <v>29</v>
      </c>
      <c r="B50" s="177"/>
      <c r="C50" s="175"/>
      <c r="D50" s="175"/>
      <c r="E50" s="175"/>
      <c r="F50" s="175"/>
      <c r="G50" s="175"/>
      <c r="H50" s="175"/>
    </row>
    <row r="51" spans="1:8" ht="13.5" thickBot="1">
      <c r="A51" s="105"/>
      <c r="B51" s="105"/>
      <c r="C51" s="105"/>
      <c r="D51" s="105"/>
      <c r="E51" s="105"/>
      <c r="F51" s="105"/>
      <c r="G51" s="105"/>
      <c r="H51" s="105"/>
    </row>
    <row r="52" ht="13.5" thickTop="1"/>
  </sheetData>
  <sheetProtection/>
  <mergeCells count="54">
    <mergeCell ref="A5:C5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44:C44"/>
    <mergeCell ref="D44:E44"/>
    <mergeCell ref="D38:E38"/>
    <mergeCell ref="B39:C39"/>
    <mergeCell ref="D39:E39"/>
    <mergeCell ref="B40:C40"/>
    <mergeCell ref="D40:E40"/>
    <mergeCell ref="B41:C41"/>
    <mergeCell ref="D41:E41"/>
    <mergeCell ref="B45:C45"/>
    <mergeCell ref="D45:E45"/>
    <mergeCell ref="B47:C47"/>
    <mergeCell ref="D47:E47"/>
    <mergeCell ref="C48:F48"/>
    <mergeCell ref="G48:H48"/>
    <mergeCell ref="B46:C46"/>
    <mergeCell ref="A49:B49"/>
    <mergeCell ref="C49:F49"/>
    <mergeCell ref="G49:H49"/>
    <mergeCell ref="D46:E46"/>
    <mergeCell ref="A50:B50"/>
    <mergeCell ref="C50:F50"/>
    <mergeCell ref="G50:H50"/>
    <mergeCell ref="B14:C14"/>
    <mergeCell ref="D14:E14"/>
    <mergeCell ref="B42:C42"/>
    <mergeCell ref="D42:E42"/>
    <mergeCell ref="B43:C43"/>
    <mergeCell ref="G14:H14"/>
    <mergeCell ref="D43:E43"/>
  </mergeCells>
  <printOptions/>
  <pageMargins left="0.75" right="0.18" top="0.53" bottom="0.22" header="0.3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2021-11-16T07:46:20Z</cp:lastPrinted>
  <dcterms:created xsi:type="dcterms:W3CDTF">2003-10-17T15:08:06Z</dcterms:created>
  <dcterms:modified xsi:type="dcterms:W3CDTF">2022-11-22T17:18:21Z</dcterms:modified>
  <cp:category/>
  <cp:version/>
  <cp:contentType/>
  <cp:contentStatus/>
</cp:coreProperties>
</file>