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nnovatsioonikeskus\Digitaristu\"/>
    </mc:Choice>
  </mc:AlternateContent>
  <bookViews>
    <workbookView xWindow="0" yWindow="150" windowWidth="19440" windowHeight="8505" activeTab="1"/>
  </bookViews>
  <sheets>
    <sheet name="OST" sheetId="1" r:id="rId1"/>
    <sheet name="LIISING" sheetId="2" r:id="rId2"/>
  </sheets>
  <calcPr calcId="162913"/>
</workbook>
</file>

<file path=xl/calcChain.xml><?xml version="1.0" encoding="utf-8"?>
<calcChain xmlns="http://schemas.openxmlformats.org/spreadsheetml/2006/main">
  <c r="N22" i="2" l="1"/>
  <c r="M4" i="2" l="1"/>
  <c r="E4" i="2"/>
  <c r="N4" i="2" s="1"/>
  <c r="M5" i="2"/>
  <c r="E5" i="2"/>
  <c r="N5" i="2"/>
  <c r="M6" i="2"/>
  <c r="E6" i="2"/>
  <c r="N6" i="2"/>
  <c r="M7" i="2"/>
  <c r="N7" i="2" s="1"/>
  <c r="E7" i="2"/>
  <c r="M8" i="2"/>
  <c r="N8" i="2" s="1"/>
  <c r="E8" i="2"/>
  <c r="M9" i="2"/>
  <c r="E9" i="2"/>
  <c r="N9" i="2"/>
  <c r="M10" i="2"/>
  <c r="E10" i="2"/>
  <c r="N10" i="2"/>
  <c r="M11" i="2"/>
  <c r="N11" i="2" s="1"/>
  <c r="E11" i="2"/>
  <c r="M12" i="2"/>
  <c r="N12" i="2" s="1"/>
  <c r="E12" i="2"/>
  <c r="M13" i="2"/>
  <c r="E13" i="2"/>
  <c r="N13" i="2"/>
  <c r="M14" i="2"/>
  <c r="E14" i="2"/>
  <c r="N14" i="2"/>
  <c r="M15" i="2"/>
  <c r="N15" i="2" s="1"/>
  <c r="E15" i="2"/>
  <c r="M16" i="2"/>
  <c r="N16" i="2" s="1"/>
  <c r="E16" i="2"/>
  <c r="M19" i="2"/>
  <c r="E19" i="2"/>
  <c r="N19" i="2"/>
  <c r="M20" i="2"/>
  <c r="E20" i="2"/>
  <c r="N20" i="2"/>
  <c r="C20" i="2"/>
  <c r="C19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M6" i="1"/>
  <c r="E6" i="1"/>
  <c r="N6" i="1" s="1"/>
  <c r="M4" i="1"/>
  <c r="E5" i="1"/>
  <c r="E7" i="1"/>
  <c r="E8" i="1"/>
  <c r="M8" i="1"/>
  <c r="N8" i="1" s="1"/>
  <c r="E9" i="1"/>
  <c r="E10" i="1"/>
  <c r="E11" i="1"/>
  <c r="E12" i="1"/>
  <c r="E13" i="1"/>
  <c r="E14" i="1"/>
  <c r="E15" i="1"/>
  <c r="E16" i="1"/>
  <c r="E17" i="1"/>
  <c r="E18" i="1"/>
  <c r="M18" i="1"/>
  <c r="N18" i="1" s="1"/>
  <c r="E19" i="1"/>
  <c r="E20" i="1"/>
  <c r="E4" i="1"/>
  <c r="M5" i="1"/>
  <c r="N5" i="1"/>
  <c r="M7" i="1"/>
  <c r="N7" i="1" s="1"/>
  <c r="M9" i="1"/>
  <c r="N9" i="1"/>
  <c r="M10" i="1"/>
  <c r="M11" i="1"/>
  <c r="M12" i="1"/>
  <c r="N12" i="1"/>
  <c r="M13" i="1"/>
  <c r="N13" i="1" s="1"/>
  <c r="M14" i="1"/>
  <c r="N14" i="1"/>
  <c r="M15" i="1"/>
  <c r="M16" i="1"/>
  <c r="M17" i="1"/>
  <c r="N17" i="1"/>
  <c r="M19" i="1"/>
  <c r="N19" i="1" s="1"/>
  <c r="M20" i="1"/>
  <c r="N20" i="1"/>
  <c r="N15" i="1"/>
  <c r="N16" i="1"/>
  <c r="N10" i="1"/>
  <c r="N11" i="1"/>
  <c r="N4" i="1"/>
  <c r="N21" i="1" l="1"/>
  <c r="N21" i="2"/>
</calcChain>
</file>

<file path=xl/sharedStrings.xml><?xml version="1.0" encoding="utf-8"?>
<sst xmlns="http://schemas.openxmlformats.org/spreadsheetml/2006/main" count="117" uniqueCount="68">
  <si>
    <t>Nr</t>
  </si>
  <si>
    <t>Nimetus</t>
  </si>
  <si>
    <t>Kirjeldus</t>
  </si>
  <si>
    <t>Klass 1 sülearvuti hind</t>
  </si>
  <si>
    <t>Klass 2 sülearvuti hind</t>
  </si>
  <si>
    <t>Klass 1 monitori hind</t>
  </si>
  <si>
    <t>Klass 2 monitori hind</t>
  </si>
  <si>
    <t>Pordilaiendi hind</t>
  </si>
  <si>
    <t>Klass 1 sülearvuti kandekoti hind</t>
  </si>
  <si>
    <t xml:space="preserve">Klass 2 sülearvuti kandekoti hind </t>
  </si>
  <si>
    <t>Välise optilise seadme hind</t>
  </si>
  <si>
    <t>4G mooduli hind</t>
  </si>
  <si>
    <t>Sülearvuti SSD kõvaketta suurema SSD kõvakettaga  asendamise hind</t>
  </si>
  <si>
    <t xml:space="preserve">Alternatiivse klaviatuuri hind </t>
  </si>
  <si>
    <t>Juhtmeta hiire hind</t>
  </si>
  <si>
    <t>Kõrvaklappide hind</t>
  </si>
  <si>
    <t>Arvuti tootja garantii pikendamise hind</t>
  </si>
  <si>
    <t>Arvuti tootja garantii pikendamise tingimused on esitatud hankelepingu eseme tehnilise kirjelduse punktis 4.6. Käesoleval vormil märgitud kogus on arvestuslik pakkumuste võrreldavuse tagamiseks ja ühe ühiku maksumuse väljaselgitamiseks</t>
  </si>
  <si>
    <t>Monitori tootja garantii pikendamise hind</t>
  </si>
  <si>
    <t>Monitori tootja garantii pikendamise tingimused on esitatud hankelepingu eseme tehnilise kirjelduse punktis 4.6. Käesoleval vormil märgitud kogus on arvestuslik pakkumuste võrreldavuse tagamiseks ja ühe ühiku maksumuse väljaselgitamiseks</t>
  </si>
  <si>
    <t>TARGUS CN313 series</t>
  </si>
  <si>
    <t>TARGUS CN31 series</t>
  </si>
  <si>
    <t>LG GP57EB40</t>
  </si>
  <si>
    <t>Dell wireless mouse WM326</t>
  </si>
  <si>
    <t>Sandberg Plug'n'Talk Headset USB series</t>
  </si>
  <si>
    <t>Windows 10 Professional 64-bit koos OEM litsentsiga</t>
  </si>
  <si>
    <t>Dell EURO 2 Simple E-Port II ( "docking spacer" sisaldub komplektis)</t>
  </si>
  <si>
    <t>Dell Qualcomm Snapdragon X7 DW5811E</t>
  </si>
  <si>
    <t>Dell Latitude E5270 (Intel Core i5-6300U, 8GB RAM, 256 GB SSD, ekraan 12,5")</t>
  </si>
  <si>
    <t>Dell latitude E5470  (Intel Core i5-6300U, 8GB RAM, 256 GB SSD, ekraan 14")</t>
  </si>
  <si>
    <t>Dell 22 monitor P2217H, 21,5"</t>
  </si>
  <si>
    <t>Dell Ultrasharp 24 monitor U2412M, 24"</t>
  </si>
  <si>
    <t>sülearvuti SSD kõvaketta asendamine 500 GB (või suurema) tootja poolt spetsifitseeritud SSD kõvakettaga, mis toetab riistvaralist kõvaketta krüpteerimise funktsiooni (ingl.k FullDisc Encryption või Self-Encrypting Drive)</t>
  </si>
  <si>
    <t>Dell KB216 (INT/RUS paigutusega)</t>
  </si>
  <si>
    <r>
      <rPr>
        <b/>
        <sz val="14"/>
        <color theme="1"/>
        <rFont val="Times New Roman"/>
        <family val="1"/>
        <charset val="186"/>
      </rPr>
      <t>Süle</t>
    </r>
    <r>
      <rPr>
        <b/>
        <sz val="14"/>
        <color theme="1"/>
        <rFont val="Calibri"/>
        <family val="2"/>
        <charset val="186"/>
        <scheme val="minor"/>
      </rPr>
      <t>arvutite liisimine, tarnepartner ATEA AS, Tellimine: hitsa@atea.ee</t>
    </r>
  </si>
  <si>
    <t>ei saa liisida</t>
  </si>
  <si>
    <t>http://www.dell.com/ee/business/p/latitude-e5270-laptop/pd</t>
  </si>
  <si>
    <t>http://www.dell.com/ee/business/p/latitude-e5470-laptop/pd</t>
  </si>
  <si>
    <t>http://www.dell.com/ee/business/p/dell-u2412m/pd</t>
  </si>
  <si>
    <t>http://www.dell.com/ee/business/p/dell-p2217h-monitor/pd</t>
  </si>
  <si>
    <t>http://www.targus.com/uk/classic-12-13_4-inch-clamshell-case-black-cn31</t>
  </si>
  <si>
    <t>http://www.targus.com/uk/classic-15-16-inch-clamshell-case-black-cn31</t>
  </si>
  <si>
    <t>https://eshop.atea.com/ee/product/lg-gp57eb40-dvd-rw-r-dl-dvd/?prodid=1061425&amp;amp;category=K%C3%B5vakettad+ja+m%C3%A4lud%2FOptilised+seadmed%2FDVD+seadmed</t>
  </si>
  <si>
    <t>https://www.qualcomm.com/products/snapdragon/modems/4g-lte/x7</t>
  </si>
  <si>
    <t>http://accessories.euro.dell.com/sna/productdetail.aspx?c=uk&amp;l=en&amp;s=dhs&amp;cs=ukdhs1&amp;sku=580-ADGV</t>
  </si>
  <si>
    <t>http://www.dell.com/en-us/shop/dell-wireless-mouse-wm326/apd/570-aans/pc-accessories</t>
  </si>
  <si>
    <t>https://sandberg.it/en-gb/product/Plugn-Talk-Headset-USB-Black</t>
  </si>
  <si>
    <t>https://eshop.atea.com/ee/product/dell-euro-2-simple-e/?prodid=963423&amp;amp;category=Arvutid+ja+serverid%2FS%C3%BClearvutid%2FS%C3%BClearvuti+dokkimisalused
https://eshop.atea.com/ee/product/dell-e-docking-spacer/?prodid=967275&amp;amp;category=Arvutid+ja+serverid%2FS%C3%BClearvutid%2FS%C3%BClearvutite+ja+tahvelarvutite+lisatarvikud</t>
  </si>
  <si>
    <t>Toote lingid:</t>
  </si>
  <si>
    <r>
      <rPr>
        <b/>
        <sz val="14"/>
        <color theme="1"/>
        <rFont val="Times New Roman"/>
        <family val="1"/>
        <charset val="186"/>
      </rPr>
      <t>Süle</t>
    </r>
    <r>
      <rPr>
        <b/>
        <sz val="14"/>
        <color theme="1"/>
        <rFont val="Calibri"/>
        <family val="2"/>
        <charset val="186"/>
        <scheme val="minor"/>
      </rPr>
      <t>arvutite ostmine, tarnepartner ATEA AS      Tellimine: hitsa@atea.ee</t>
    </r>
  </si>
  <si>
    <t>Tellija (arve saaja):</t>
  </si>
  <si>
    <t>Tellimuse kuupäev:</t>
  </si>
  <si>
    <t>kvartali makusmus 
4-aastase liisingperioodiga ilma km-ta</t>
  </si>
  <si>
    <t>kvartali makusmus 
4-aastase liisingperioodiga koos km-ga</t>
  </si>
  <si>
    <r>
      <t xml:space="preserve">Kooli nimi </t>
    </r>
    <r>
      <rPr>
        <sz val="11"/>
        <color theme="1"/>
        <rFont val="Calibri"/>
        <family val="2"/>
        <charset val="186"/>
        <scheme val="minor"/>
      </rPr>
      <t>(kogus)</t>
    </r>
  </si>
  <si>
    <t>Kokku (kogus)</t>
  </si>
  <si>
    <r>
      <t xml:space="preserve">Operatsioonisüsteemi hind </t>
    </r>
    <r>
      <rPr>
        <u/>
        <sz val="10"/>
        <color rgb="FFFF0000"/>
        <rFont val="Calibri"/>
        <family val="2"/>
        <charset val="186"/>
        <scheme val="minor"/>
      </rPr>
      <t>mitte haridusasutustele</t>
    </r>
  </si>
  <si>
    <r>
      <t xml:space="preserve">Operatsioonisüsteemi hind </t>
    </r>
    <r>
      <rPr>
        <u/>
        <sz val="10"/>
        <color rgb="FFFF0000"/>
        <rFont val="Calibri"/>
        <family val="2"/>
        <charset val="186"/>
        <scheme val="minor"/>
      </rPr>
      <t>haridusasutustele</t>
    </r>
  </si>
  <si>
    <t>Maksumus kokku koos km-ga</t>
  </si>
  <si>
    <t>Ühiku hind väljaostmisel ilma km-ta</t>
  </si>
  <si>
    <t>Ühiku hind väljaostmisel koos km-ga</t>
  </si>
  <si>
    <t>Tellimuse maksumus kokku</t>
  </si>
  <si>
    <t>Maksumus kokku koos km-ga kvartalis</t>
  </si>
  <si>
    <r>
      <t xml:space="preserve">Tellimuse maksumus kokku </t>
    </r>
    <r>
      <rPr>
        <b/>
        <sz val="12"/>
        <color theme="1"/>
        <rFont val="Calibri"/>
        <family val="2"/>
        <charset val="186"/>
        <scheme val="minor"/>
      </rPr>
      <t>(kvartalis)</t>
    </r>
  </si>
  <si>
    <r>
      <t xml:space="preserve">Lepingu maksumus kokku </t>
    </r>
    <r>
      <rPr>
        <b/>
        <sz val="12"/>
        <color theme="1"/>
        <rFont val="Calibri"/>
        <family val="2"/>
        <charset val="186"/>
        <scheme val="minor"/>
      </rPr>
      <t>(4 aastat)</t>
    </r>
  </si>
  <si>
    <t>http://i.dell.com/sites/doccontent/shared-content/data-sheets/en/Documents/NA-Latitude-12-5000-Series-E5270-Spec-Sheet.pdf</t>
  </si>
  <si>
    <t>http://i.dell.com/sites/doccontent/shared-content/data-sheets/en/Documents/NA-Latitude-14-5000-Series-E5470-Spec-Sheet.pdf</t>
  </si>
  <si>
    <t>Alternatiivne link: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</si>
</sst>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u/>
      <sz val="10"/>
      <color theme="10"/>
      <name val="Arial"/>
      <family val="2"/>
      <charset val="186"/>
    </font>
    <font>
      <u/>
      <sz val="10"/>
      <color theme="1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u/>
      <sz val="10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4" fillId="0" borderId="0" xfId="0" applyFont="1" applyAlignment="1" applyProtection="1">
      <alignment horizontal="left" vertical="center" indent="5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Protection="1">
      <protection locked="0"/>
    </xf>
    <xf numFmtId="4" fontId="0" fillId="0" borderId="0" xfId="0" applyNumberFormat="1" applyProtection="1">
      <protection locked="0"/>
    </xf>
    <xf numFmtId="4" fontId="1" fillId="0" borderId="1" xfId="0" applyNumberFormat="1" applyFont="1" applyBorder="1" applyAlignment="1" applyProtection="1">
      <alignment wrapText="1"/>
      <protection locked="0"/>
    </xf>
    <xf numFmtId="4" fontId="1" fillId="0" borderId="0" xfId="0" applyNumberFormat="1" applyFont="1" applyBorder="1" applyProtection="1"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64" fontId="1" fillId="0" borderId="1" xfId="0" applyNumberFormat="1" applyFont="1" applyBorder="1" applyProtection="1">
      <protection locked="0"/>
    </xf>
    <xf numFmtId="164" fontId="3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1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1" fillId="0" borderId="1" xfId="0" applyFont="1" applyFill="1" applyBorder="1" applyAlignment="1" applyProtection="1">
      <alignment horizontal="center" textRotation="90" wrapText="1"/>
      <protection locked="0"/>
    </xf>
    <xf numFmtId="4" fontId="0" fillId="0" borderId="0" xfId="0" applyNumberFormat="1" applyBorder="1" applyProtection="1">
      <protection locked="0"/>
    </xf>
    <xf numFmtId="4" fontId="1" fillId="0" borderId="0" xfId="0" applyNumberFormat="1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164" fontId="1" fillId="0" borderId="0" xfId="0" applyNumberFormat="1" applyFont="1" applyBorder="1" applyProtection="1">
      <protection locked="0"/>
    </xf>
    <xf numFmtId="0" fontId="8" fillId="0" borderId="0" xfId="1" applyFont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4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7" fillId="0" borderId="0" xfId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Fill="1" applyProtection="1"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64" fontId="3" fillId="0" borderId="4" xfId="0" applyNumberFormat="1" applyFont="1" applyFill="1" applyBorder="1" applyAlignment="1" applyProtection="1">
      <alignment vertical="center" wrapText="1"/>
    </xf>
    <xf numFmtId="1" fontId="1" fillId="0" borderId="4" xfId="0" applyNumberFormat="1" applyFont="1" applyBorder="1" applyAlignment="1" applyProtection="1">
      <alignment horizontal="center"/>
      <protection locked="0"/>
    </xf>
    <xf numFmtId="0" fontId="1" fillId="0" borderId="5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4" fontId="0" fillId="0" borderId="0" xfId="0" applyNumberFormat="1" applyFill="1" applyProtection="1">
      <protection locked="0"/>
    </xf>
    <xf numFmtId="4" fontId="0" fillId="0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2" fontId="1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5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</xf>
    <xf numFmtId="164" fontId="2" fillId="2" borderId="1" xfId="0" applyNumberFormat="1" applyFont="1" applyFill="1" applyBorder="1" applyAlignment="1" applyProtection="1">
      <alignment vertical="center" wrapText="1"/>
    </xf>
    <xf numFmtId="164" fontId="2" fillId="2" borderId="4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7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.dell.com/sites/doccontent/shared-content/data-sheets/en/Documents/NA-Latitude-14-5000-Series-E5470-Spec-Sheet.pdf" TargetMode="External"/><Relationship Id="rId1" Type="http://schemas.openxmlformats.org/officeDocument/2006/relationships/hyperlink" Target="http://i.dell.com/sites/doccontent/shared-content/data-sheets/en/Documents/NA-Latitude-12-5000-Series-E5270-Spec-Shee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18" workbookViewId="0">
      <selection activeCell="N21" sqref="N21"/>
    </sheetView>
  </sheetViews>
  <sheetFormatPr defaultColWidth="10.5703125" defaultRowHeight="45" customHeight="1" x14ac:dyDescent="0.25"/>
  <cols>
    <col min="1" max="1" width="3.5703125" style="3" customWidth="1"/>
    <col min="2" max="2" width="31.140625" style="3" customWidth="1"/>
    <col min="3" max="3" width="37.28515625" style="3" customWidth="1"/>
    <col min="4" max="4" width="14" style="4" customWidth="1"/>
    <col min="5" max="5" width="14" style="3" customWidth="1"/>
    <col min="6" max="6" width="6.5703125" style="4" customWidth="1"/>
    <col min="7" max="12" width="6.5703125" style="3" customWidth="1"/>
    <col min="13" max="13" width="7.28515625" style="3" customWidth="1"/>
    <col min="14" max="14" width="12.28515625" style="13" customWidth="1"/>
    <col min="15" max="15" width="15.28515625" style="30" customWidth="1"/>
    <col min="16" max="16" width="62.28515625" style="10" customWidth="1"/>
    <col min="17" max="17" width="110.42578125" style="3" customWidth="1"/>
    <col min="18" max="16384" width="10.5703125" style="3"/>
  </cols>
  <sheetData>
    <row r="1" spans="1:17" s="4" customFormat="1" ht="20.25" customHeight="1" x14ac:dyDescent="0.25">
      <c r="A1" s="48" t="s">
        <v>50</v>
      </c>
      <c r="B1" s="48"/>
      <c r="C1" s="48"/>
      <c r="D1" s="48" t="s">
        <v>51</v>
      </c>
      <c r="E1" s="48"/>
      <c r="F1" s="48"/>
      <c r="N1" s="54"/>
      <c r="O1" s="55"/>
      <c r="P1" s="56"/>
    </row>
    <row r="2" spans="1:17" ht="21" customHeight="1" x14ac:dyDescent="0.25">
      <c r="A2" s="1" t="s">
        <v>49</v>
      </c>
      <c r="B2" s="2"/>
      <c r="D2" s="41"/>
      <c r="E2" s="42"/>
    </row>
    <row r="3" spans="1:17" ht="99.75" customHeight="1" x14ac:dyDescent="0.25">
      <c r="A3" s="57" t="s">
        <v>0</v>
      </c>
      <c r="B3" s="57" t="s">
        <v>1</v>
      </c>
      <c r="C3" s="57" t="s">
        <v>2</v>
      </c>
      <c r="D3" s="45" t="s">
        <v>59</v>
      </c>
      <c r="E3" s="69" t="s">
        <v>60</v>
      </c>
      <c r="F3" s="29" t="s">
        <v>54</v>
      </c>
      <c r="G3" s="29" t="s">
        <v>54</v>
      </c>
      <c r="H3" s="29" t="s">
        <v>54</v>
      </c>
      <c r="I3" s="29" t="s">
        <v>54</v>
      </c>
      <c r="J3" s="29" t="s">
        <v>54</v>
      </c>
      <c r="K3" s="29" t="s">
        <v>54</v>
      </c>
      <c r="L3" s="29" t="s">
        <v>54</v>
      </c>
      <c r="M3" s="37" t="s">
        <v>55</v>
      </c>
      <c r="N3" s="14" t="s">
        <v>58</v>
      </c>
      <c r="O3" s="31"/>
      <c r="P3" s="32" t="s">
        <v>48</v>
      </c>
      <c r="Q3" s="32" t="s">
        <v>67</v>
      </c>
    </row>
    <row r="4" spans="1:17" ht="31.5" customHeight="1" x14ac:dyDescent="0.25">
      <c r="A4" s="6">
        <v>1</v>
      </c>
      <c r="B4" s="6" t="s">
        <v>3</v>
      </c>
      <c r="C4" s="6" t="s">
        <v>28</v>
      </c>
      <c r="D4" s="24">
        <v>570.27</v>
      </c>
      <c r="E4" s="70">
        <f t="shared" ref="E4:E20" si="0">D4*1.2</f>
        <v>684.32399999999996</v>
      </c>
      <c r="F4" s="18"/>
      <c r="G4" s="17"/>
      <c r="H4" s="17"/>
      <c r="I4" s="19"/>
      <c r="J4" s="19"/>
      <c r="K4" s="19"/>
      <c r="L4" s="19"/>
      <c r="M4" s="16">
        <f t="shared" ref="M4:M20" si="1">SUM(F4:L4)</f>
        <v>0</v>
      </c>
      <c r="N4" s="23">
        <f t="shared" ref="N4:N20" si="2">M4*E4</f>
        <v>0</v>
      </c>
      <c r="O4" s="33"/>
      <c r="P4" s="34" t="s">
        <v>36</v>
      </c>
      <c r="Q4" s="73" t="s">
        <v>65</v>
      </c>
    </row>
    <row r="5" spans="1:17" ht="41.25" customHeight="1" x14ac:dyDescent="0.25">
      <c r="A5" s="6">
        <v>2</v>
      </c>
      <c r="B5" s="6" t="s">
        <v>4</v>
      </c>
      <c r="C5" s="6" t="s">
        <v>29</v>
      </c>
      <c r="D5" s="24">
        <v>578.52</v>
      </c>
      <c r="E5" s="70">
        <f t="shared" si="0"/>
        <v>694.22399999999993</v>
      </c>
      <c r="F5" s="18"/>
      <c r="G5" s="17"/>
      <c r="H5" s="17"/>
      <c r="I5" s="19"/>
      <c r="J5" s="19"/>
      <c r="K5" s="19"/>
      <c r="L5" s="19"/>
      <c r="M5" s="16">
        <f t="shared" si="1"/>
        <v>0</v>
      </c>
      <c r="N5" s="23">
        <f t="shared" si="2"/>
        <v>0</v>
      </c>
      <c r="O5" s="33"/>
      <c r="P5" s="34" t="s">
        <v>37</v>
      </c>
      <c r="Q5" s="73" t="s">
        <v>66</v>
      </c>
    </row>
    <row r="6" spans="1:17" ht="24" customHeight="1" x14ac:dyDescent="0.25">
      <c r="A6" s="6">
        <v>3</v>
      </c>
      <c r="B6" s="6" t="s">
        <v>5</v>
      </c>
      <c r="C6" s="6" t="s">
        <v>30</v>
      </c>
      <c r="D6" s="24">
        <v>105.23</v>
      </c>
      <c r="E6" s="70">
        <f t="shared" si="0"/>
        <v>126.276</v>
      </c>
      <c r="F6" s="18"/>
      <c r="G6" s="17"/>
      <c r="H6" s="17"/>
      <c r="I6" s="19"/>
      <c r="J6" s="19"/>
      <c r="K6" s="19"/>
      <c r="L6" s="19"/>
      <c r="M6" s="16">
        <f t="shared" si="1"/>
        <v>0</v>
      </c>
      <c r="N6" s="23">
        <f t="shared" si="2"/>
        <v>0</v>
      </c>
      <c r="O6" s="33"/>
      <c r="P6" s="34" t="s">
        <v>39</v>
      </c>
    </row>
    <row r="7" spans="1:17" ht="24" customHeight="1" x14ac:dyDescent="0.25">
      <c r="A7" s="6">
        <v>4</v>
      </c>
      <c r="B7" s="6" t="s">
        <v>6</v>
      </c>
      <c r="C7" s="6" t="s">
        <v>31</v>
      </c>
      <c r="D7" s="24">
        <v>148.81</v>
      </c>
      <c r="E7" s="70">
        <f t="shared" si="0"/>
        <v>178.572</v>
      </c>
      <c r="F7" s="18"/>
      <c r="G7" s="17"/>
      <c r="H7" s="17"/>
      <c r="I7" s="19"/>
      <c r="J7" s="19"/>
      <c r="K7" s="19"/>
      <c r="L7" s="19"/>
      <c r="M7" s="16">
        <f t="shared" si="1"/>
        <v>0</v>
      </c>
      <c r="N7" s="23">
        <f t="shared" si="2"/>
        <v>0</v>
      </c>
      <c r="O7" s="33"/>
      <c r="P7" s="34" t="s">
        <v>38</v>
      </c>
    </row>
    <row r="8" spans="1:17" ht="33.75" customHeight="1" x14ac:dyDescent="0.25">
      <c r="A8" s="6">
        <v>5</v>
      </c>
      <c r="B8" s="6" t="s">
        <v>7</v>
      </c>
      <c r="C8" s="6" t="s">
        <v>26</v>
      </c>
      <c r="D8" s="24">
        <v>67.849999999999994</v>
      </c>
      <c r="E8" s="70">
        <f t="shared" si="0"/>
        <v>81.419999999999987</v>
      </c>
      <c r="F8" s="18"/>
      <c r="G8" s="17"/>
      <c r="H8" s="17"/>
      <c r="I8" s="19"/>
      <c r="J8" s="19"/>
      <c r="K8" s="19"/>
      <c r="L8" s="19"/>
      <c r="M8" s="16">
        <f t="shared" si="1"/>
        <v>0</v>
      </c>
      <c r="N8" s="23">
        <f t="shared" si="2"/>
        <v>0</v>
      </c>
      <c r="O8" s="33"/>
      <c r="P8" s="35" t="s">
        <v>47</v>
      </c>
      <c r="Q8" s="28"/>
    </row>
    <row r="9" spans="1:17" ht="21.75" customHeight="1" x14ac:dyDescent="0.25">
      <c r="A9" s="6">
        <v>6</v>
      </c>
      <c r="B9" s="6" t="s">
        <v>8</v>
      </c>
      <c r="C9" s="6" t="s">
        <v>20</v>
      </c>
      <c r="D9" s="24">
        <v>9.1300000000000008</v>
      </c>
      <c r="E9" s="70">
        <f t="shared" si="0"/>
        <v>10.956000000000001</v>
      </c>
      <c r="F9" s="18"/>
      <c r="G9" s="17"/>
      <c r="H9" s="17"/>
      <c r="I9" s="19"/>
      <c r="J9" s="19"/>
      <c r="K9" s="19"/>
      <c r="L9" s="19"/>
      <c r="M9" s="16">
        <f t="shared" si="1"/>
        <v>0</v>
      </c>
      <c r="N9" s="23">
        <f t="shared" si="2"/>
        <v>0</v>
      </c>
      <c r="O9" s="33"/>
      <c r="P9" s="34" t="s">
        <v>40</v>
      </c>
      <c r="Q9" s="28"/>
    </row>
    <row r="10" spans="1:17" ht="21" customHeight="1" x14ac:dyDescent="0.25">
      <c r="A10" s="6">
        <v>7</v>
      </c>
      <c r="B10" s="6" t="s">
        <v>9</v>
      </c>
      <c r="C10" s="6" t="s">
        <v>21</v>
      </c>
      <c r="D10" s="24">
        <v>8.58</v>
      </c>
      <c r="E10" s="70">
        <f t="shared" si="0"/>
        <v>10.295999999999999</v>
      </c>
      <c r="F10" s="18"/>
      <c r="G10" s="17"/>
      <c r="H10" s="17"/>
      <c r="I10" s="19"/>
      <c r="J10" s="19"/>
      <c r="K10" s="19"/>
      <c r="L10" s="19"/>
      <c r="M10" s="16">
        <f t="shared" si="1"/>
        <v>0</v>
      </c>
      <c r="N10" s="23">
        <f t="shared" si="2"/>
        <v>0</v>
      </c>
      <c r="O10" s="33"/>
      <c r="P10" s="34" t="s">
        <v>41</v>
      </c>
    </row>
    <row r="11" spans="1:17" ht="21" customHeight="1" x14ac:dyDescent="0.25">
      <c r="A11" s="6">
        <v>8</v>
      </c>
      <c r="B11" s="6" t="s">
        <v>10</v>
      </c>
      <c r="C11" s="6" t="s">
        <v>22</v>
      </c>
      <c r="D11" s="24">
        <v>17.47</v>
      </c>
      <c r="E11" s="70">
        <f t="shared" si="0"/>
        <v>20.963999999999999</v>
      </c>
      <c r="F11" s="18"/>
      <c r="G11" s="17"/>
      <c r="H11" s="17"/>
      <c r="I11" s="19"/>
      <c r="J11" s="19"/>
      <c r="K11" s="19"/>
      <c r="L11" s="19"/>
      <c r="M11" s="16">
        <f t="shared" si="1"/>
        <v>0</v>
      </c>
      <c r="N11" s="23">
        <f t="shared" si="2"/>
        <v>0</v>
      </c>
      <c r="O11" s="33"/>
      <c r="P11" s="34" t="s">
        <v>42</v>
      </c>
    </row>
    <row r="12" spans="1:17" ht="21" customHeight="1" x14ac:dyDescent="0.25">
      <c r="A12" s="6">
        <v>9</v>
      </c>
      <c r="B12" s="6" t="s">
        <v>11</v>
      </c>
      <c r="C12" s="6" t="s">
        <v>27</v>
      </c>
      <c r="D12" s="24">
        <v>87.57</v>
      </c>
      <c r="E12" s="70">
        <f t="shared" si="0"/>
        <v>105.08399999999999</v>
      </c>
      <c r="F12" s="18"/>
      <c r="G12" s="17"/>
      <c r="H12" s="17"/>
      <c r="I12" s="19"/>
      <c r="J12" s="19"/>
      <c r="K12" s="19"/>
      <c r="L12" s="19"/>
      <c r="M12" s="16">
        <f t="shared" si="1"/>
        <v>0</v>
      </c>
      <c r="N12" s="23">
        <f t="shared" si="2"/>
        <v>0</v>
      </c>
      <c r="O12" s="33"/>
      <c r="P12" s="34" t="s">
        <v>43</v>
      </c>
    </row>
    <row r="13" spans="1:17" ht="75" customHeight="1" x14ac:dyDescent="0.25">
      <c r="A13" s="6">
        <v>10</v>
      </c>
      <c r="B13" s="6" t="s">
        <v>12</v>
      </c>
      <c r="C13" s="6" t="s">
        <v>32</v>
      </c>
      <c r="D13" s="24">
        <v>83.68</v>
      </c>
      <c r="E13" s="70">
        <f t="shared" si="0"/>
        <v>100.41600000000001</v>
      </c>
      <c r="F13" s="18"/>
      <c r="G13" s="17"/>
      <c r="H13" s="17"/>
      <c r="I13" s="19"/>
      <c r="J13" s="19"/>
      <c r="K13" s="19"/>
      <c r="L13" s="19"/>
      <c r="M13" s="16">
        <f t="shared" si="1"/>
        <v>0</v>
      </c>
      <c r="N13" s="23">
        <f t="shared" si="2"/>
        <v>0</v>
      </c>
      <c r="O13" s="33"/>
      <c r="P13" s="36"/>
    </row>
    <row r="14" spans="1:17" ht="26.25" customHeight="1" x14ac:dyDescent="0.25">
      <c r="A14" s="6">
        <v>11</v>
      </c>
      <c r="B14" s="6" t="s">
        <v>13</v>
      </c>
      <c r="C14" s="6" t="s">
        <v>33</v>
      </c>
      <c r="D14" s="24">
        <v>7.52</v>
      </c>
      <c r="E14" s="70">
        <f t="shared" si="0"/>
        <v>9.0239999999999991</v>
      </c>
      <c r="F14" s="18"/>
      <c r="G14" s="17"/>
      <c r="H14" s="17"/>
      <c r="I14" s="19"/>
      <c r="J14" s="19"/>
      <c r="K14" s="19"/>
      <c r="L14" s="19"/>
      <c r="M14" s="16">
        <f t="shared" si="1"/>
        <v>0</v>
      </c>
      <c r="N14" s="23">
        <f t="shared" si="2"/>
        <v>0</v>
      </c>
      <c r="O14" s="33"/>
      <c r="P14" s="34" t="s">
        <v>44</v>
      </c>
    </row>
    <row r="15" spans="1:17" ht="24.75" customHeight="1" x14ac:dyDescent="0.25">
      <c r="A15" s="6">
        <v>12</v>
      </c>
      <c r="B15" s="6" t="s">
        <v>14</v>
      </c>
      <c r="C15" s="6" t="s">
        <v>23</v>
      </c>
      <c r="D15" s="24">
        <v>13.62</v>
      </c>
      <c r="E15" s="70">
        <f t="shared" si="0"/>
        <v>16.343999999999998</v>
      </c>
      <c r="F15" s="18"/>
      <c r="G15" s="17"/>
      <c r="H15" s="17"/>
      <c r="I15" s="19"/>
      <c r="J15" s="19"/>
      <c r="K15" s="19"/>
      <c r="L15" s="19"/>
      <c r="M15" s="16">
        <f t="shared" si="1"/>
        <v>0</v>
      </c>
      <c r="N15" s="23">
        <f t="shared" si="2"/>
        <v>0</v>
      </c>
      <c r="O15" s="33"/>
      <c r="P15" s="34" t="s">
        <v>45</v>
      </c>
    </row>
    <row r="16" spans="1:17" ht="21.75" customHeight="1" x14ac:dyDescent="0.25">
      <c r="A16" s="6">
        <v>13</v>
      </c>
      <c r="B16" s="6" t="s">
        <v>15</v>
      </c>
      <c r="C16" s="6" t="s">
        <v>24</v>
      </c>
      <c r="D16" s="24">
        <v>19.399999999999999</v>
      </c>
      <c r="E16" s="70">
        <f t="shared" si="0"/>
        <v>23.279999999999998</v>
      </c>
      <c r="F16" s="18"/>
      <c r="G16" s="17"/>
      <c r="H16" s="17"/>
      <c r="I16" s="19"/>
      <c r="J16" s="19"/>
      <c r="K16" s="19"/>
      <c r="L16" s="19"/>
      <c r="M16" s="16">
        <f t="shared" si="1"/>
        <v>0</v>
      </c>
      <c r="N16" s="23">
        <f t="shared" si="2"/>
        <v>0</v>
      </c>
      <c r="O16" s="33"/>
      <c r="P16" s="34" t="s">
        <v>46</v>
      </c>
    </row>
    <row r="17" spans="1:16" ht="70.5" customHeight="1" x14ac:dyDescent="0.25">
      <c r="A17" s="6">
        <v>14</v>
      </c>
      <c r="B17" s="6" t="s">
        <v>16</v>
      </c>
      <c r="C17" s="25" t="s">
        <v>17</v>
      </c>
      <c r="D17" s="24">
        <v>46.4</v>
      </c>
      <c r="E17" s="70">
        <f t="shared" si="0"/>
        <v>55.68</v>
      </c>
      <c r="F17" s="18"/>
      <c r="G17" s="18"/>
      <c r="H17" s="18"/>
      <c r="I17" s="19"/>
      <c r="J17" s="19"/>
      <c r="K17" s="19"/>
      <c r="L17" s="19"/>
      <c r="M17" s="16">
        <f t="shared" si="1"/>
        <v>0</v>
      </c>
      <c r="N17" s="23">
        <f t="shared" si="2"/>
        <v>0</v>
      </c>
      <c r="O17" s="33"/>
      <c r="P17" s="36"/>
    </row>
    <row r="18" spans="1:16" ht="69" customHeight="1" x14ac:dyDescent="0.25">
      <c r="A18" s="6">
        <v>15</v>
      </c>
      <c r="B18" s="6" t="s">
        <v>18</v>
      </c>
      <c r="C18" s="25" t="s">
        <v>19</v>
      </c>
      <c r="D18" s="24">
        <v>4.99</v>
      </c>
      <c r="E18" s="70">
        <f t="shared" si="0"/>
        <v>5.9880000000000004</v>
      </c>
      <c r="F18" s="18"/>
      <c r="G18" s="18"/>
      <c r="H18" s="18"/>
      <c r="I18" s="19"/>
      <c r="J18" s="19"/>
      <c r="K18" s="19"/>
      <c r="L18" s="19"/>
      <c r="M18" s="16">
        <f t="shared" si="1"/>
        <v>0</v>
      </c>
      <c r="N18" s="23">
        <f t="shared" si="2"/>
        <v>0</v>
      </c>
      <c r="O18" s="33"/>
      <c r="P18" s="36"/>
    </row>
    <row r="19" spans="1:16" ht="33.75" customHeight="1" x14ac:dyDescent="0.25">
      <c r="A19" s="6">
        <v>16</v>
      </c>
      <c r="B19" s="6" t="s">
        <v>56</v>
      </c>
      <c r="C19" s="6" t="s">
        <v>25</v>
      </c>
      <c r="D19" s="24">
        <v>119.6</v>
      </c>
      <c r="E19" s="70">
        <f t="shared" si="0"/>
        <v>143.51999999999998</v>
      </c>
      <c r="F19" s="18"/>
      <c r="G19" s="17"/>
      <c r="H19" s="17"/>
      <c r="I19" s="19"/>
      <c r="J19" s="19"/>
      <c r="K19" s="19"/>
      <c r="L19" s="19"/>
      <c r="M19" s="16">
        <f t="shared" si="1"/>
        <v>0</v>
      </c>
      <c r="N19" s="23">
        <f t="shared" si="2"/>
        <v>0</v>
      </c>
      <c r="O19" s="33"/>
      <c r="P19" s="36"/>
    </row>
    <row r="20" spans="1:16" ht="29.25" customHeight="1" x14ac:dyDescent="0.25">
      <c r="A20" s="7">
        <v>17</v>
      </c>
      <c r="B20" s="6" t="s">
        <v>57</v>
      </c>
      <c r="C20" s="49" t="s">
        <v>25</v>
      </c>
      <c r="D20" s="50">
        <v>58.58</v>
      </c>
      <c r="E20" s="71">
        <f t="shared" si="0"/>
        <v>70.295999999999992</v>
      </c>
      <c r="F20" s="58"/>
      <c r="G20" s="59"/>
      <c r="H20" s="59"/>
      <c r="I20" s="59"/>
      <c r="J20" s="59"/>
      <c r="K20" s="59"/>
      <c r="L20" s="59"/>
      <c r="M20" s="51">
        <f t="shared" si="1"/>
        <v>0</v>
      </c>
      <c r="N20" s="23">
        <f t="shared" si="2"/>
        <v>0</v>
      </c>
      <c r="O20" s="33"/>
      <c r="P20" s="36"/>
    </row>
    <row r="21" spans="1:16" s="27" customFormat="1" ht="29.25" customHeight="1" x14ac:dyDescent="0.3">
      <c r="A21" s="46"/>
      <c r="B21" s="66" t="s">
        <v>61</v>
      </c>
      <c r="C21" s="52"/>
      <c r="D21" s="60"/>
      <c r="E21" s="61"/>
      <c r="F21" s="60"/>
      <c r="G21" s="52"/>
      <c r="H21" s="52"/>
      <c r="I21" s="52"/>
      <c r="J21" s="52"/>
      <c r="K21" s="52"/>
      <c r="L21" s="52"/>
      <c r="M21" s="52"/>
      <c r="N21" s="65">
        <f>SUM(N4:N20)</f>
        <v>0</v>
      </c>
      <c r="O21" s="38"/>
      <c r="P21" s="39"/>
    </row>
    <row r="22" spans="1:16" ht="29.25" customHeight="1" x14ac:dyDescent="0.25">
      <c r="A22" s="8"/>
      <c r="B22" s="9"/>
      <c r="C22" s="10"/>
      <c r="D22" s="11"/>
      <c r="E22" s="43"/>
      <c r="F22" s="11"/>
      <c r="G22" s="10"/>
      <c r="H22" s="10"/>
      <c r="I22" s="10"/>
      <c r="J22" s="10"/>
      <c r="K22" s="10"/>
      <c r="L22" s="10"/>
      <c r="M22" s="12"/>
      <c r="N22" s="15"/>
      <c r="O22" s="15"/>
    </row>
    <row r="23" spans="1:16" ht="29.25" customHeight="1" x14ac:dyDescent="0.25">
      <c r="A23" s="8"/>
      <c r="B23" s="9"/>
      <c r="C23" s="10"/>
      <c r="D23" s="11"/>
      <c r="E23" s="43"/>
      <c r="F23" s="11"/>
      <c r="G23" s="10"/>
      <c r="H23" s="10"/>
      <c r="I23" s="10"/>
      <c r="J23" s="10"/>
      <c r="K23" s="10"/>
      <c r="L23" s="10"/>
      <c r="M23" s="12"/>
      <c r="N23" s="15"/>
      <c r="O23" s="15"/>
    </row>
    <row r="24" spans="1:16" ht="29.25" customHeight="1" x14ac:dyDescent="0.25">
      <c r="A24" s="8"/>
      <c r="B24" s="9"/>
      <c r="C24" s="10"/>
      <c r="D24" s="11"/>
      <c r="E24" s="43"/>
      <c r="F24" s="11"/>
      <c r="G24" s="10"/>
      <c r="H24" s="10"/>
      <c r="I24" s="10"/>
      <c r="J24" s="10"/>
      <c r="K24" s="10"/>
      <c r="L24" s="10"/>
      <c r="M24" s="12"/>
      <c r="N24" s="15"/>
      <c r="O24" s="15"/>
    </row>
    <row r="25" spans="1:16" ht="29.25" customHeight="1" x14ac:dyDescent="0.25">
      <c r="A25" s="8"/>
      <c r="B25" s="9"/>
      <c r="C25" s="10"/>
      <c r="D25" s="11"/>
      <c r="E25" s="43"/>
      <c r="F25" s="11"/>
      <c r="G25" s="10"/>
      <c r="H25" s="10"/>
      <c r="I25" s="10"/>
      <c r="J25" s="10"/>
      <c r="K25" s="10"/>
      <c r="L25" s="10"/>
      <c r="M25" s="12"/>
      <c r="N25" s="15"/>
      <c r="O25" s="15"/>
    </row>
  </sheetData>
  <sheetProtection password="CBB5" sheet="1" objects="1" scenarios="1" formatCells="0" formatColumns="0" formatRows="0" insertColumns="0" insertRows="0"/>
  <hyperlinks>
    <hyperlink ref="Q4" r:id="rId1"/>
    <hyperlink ref="Q5" r:id="rId2"/>
  </hyperlinks>
  <pageMargins left="0.70866141732283472" right="0.70866141732283472" top="0.74803149606299213" bottom="0.74803149606299213" header="0.31496062992125984" footer="0.31496062992125984"/>
  <pageSetup paperSize="9" scale="6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topLeftCell="A13" workbookViewId="0">
      <selection activeCell="N22" sqref="N22"/>
    </sheetView>
  </sheetViews>
  <sheetFormatPr defaultRowHeight="15" x14ac:dyDescent="0.25"/>
  <cols>
    <col min="1" max="1" width="9.140625" style="3"/>
    <col min="2" max="2" width="28" style="3" customWidth="1"/>
    <col min="3" max="3" width="37.7109375" style="3" customWidth="1"/>
    <col min="4" max="14" width="9.140625" style="3"/>
    <col min="15" max="15" width="9.140625" style="10"/>
    <col min="16" max="16" width="150.7109375" style="10" customWidth="1"/>
    <col min="17" max="23" width="9.140625" style="10"/>
    <col min="24" max="16384" width="9.140625" style="3"/>
  </cols>
  <sheetData>
    <row r="1" spans="1:23" ht="20.25" customHeight="1" x14ac:dyDescent="0.25">
      <c r="A1" s="48" t="s">
        <v>50</v>
      </c>
      <c r="B1" s="48"/>
      <c r="C1" s="48"/>
      <c r="D1" s="48" t="s">
        <v>51</v>
      </c>
      <c r="E1" s="48"/>
      <c r="F1" s="48"/>
      <c r="N1" s="13"/>
      <c r="O1" s="30"/>
      <c r="Q1" s="3"/>
      <c r="R1" s="3"/>
      <c r="S1" s="3"/>
      <c r="T1" s="3"/>
      <c r="U1" s="3"/>
      <c r="V1" s="3"/>
      <c r="W1" s="3"/>
    </row>
    <row r="2" spans="1:23" ht="26.25" customHeight="1" x14ac:dyDescent="0.25">
      <c r="A2" s="1" t="s">
        <v>34</v>
      </c>
      <c r="D2" s="4"/>
      <c r="F2" s="4"/>
      <c r="G2" s="10"/>
      <c r="H2" s="10"/>
      <c r="N2" s="13"/>
      <c r="O2" s="30"/>
    </row>
    <row r="3" spans="1:23" ht="90.75" customHeight="1" x14ac:dyDescent="0.25">
      <c r="A3" s="5" t="s">
        <v>0</v>
      </c>
      <c r="B3" s="5" t="s">
        <v>1</v>
      </c>
      <c r="C3" s="5" t="s">
        <v>2</v>
      </c>
      <c r="D3" s="26" t="s">
        <v>52</v>
      </c>
      <c r="E3" s="72" t="s">
        <v>53</v>
      </c>
      <c r="F3" s="29" t="s">
        <v>54</v>
      </c>
      <c r="G3" s="29" t="s">
        <v>54</v>
      </c>
      <c r="H3" s="29" t="s">
        <v>54</v>
      </c>
      <c r="I3" s="29" t="s">
        <v>54</v>
      </c>
      <c r="J3" s="29" t="s">
        <v>54</v>
      </c>
      <c r="K3" s="29" t="s">
        <v>54</v>
      </c>
      <c r="L3" s="29" t="s">
        <v>54</v>
      </c>
      <c r="M3" s="47" t="s">
        <v>55</v>
      </c>
      <c r="N3" s="14" t="s">
        <v>62</v>
      </c>
      <c r="O3" s="31"/>
      <c r="P3" s="32" t="s">
        <v>48</v>
      </c>
    </row>
    <row r="4" spans="1:23" ht="42.75" customHeight="1" x14ac:dyDescent="0.25">
      <c r="A4" s="6">
        <v>1</v>
      </c>
      <c r="B4" s="6" t="s">
        <v>3</v>
      </c>
      <c r="C4" s="6" t="str">
        <f>OST!C4</f>
        <v>Dell Latitude E5270 (Intel Core i5-6300U, 8GB RAM, 256 GB SSD, ekraan 12,5")</v>
      </c>
      <c r="D4" s="24">
        <v>37.380000000000003</v>
      </c>
      <c r="E4" s="70">
        <f t="shared" ref="E4:E16" si="0">D4*1.2</f>
        <v>44.856000000000002</v>
      </c>
      <c r="F4" s="20"/>
      <c r="G4" s="21"/>
      <c r="H4" s="21"/>
      <c r="I4" s="22"/>
      <c r="J4" s="22"/>
      <c r="K4" s="22"/>
      <c r="L4" s="22"/>
      <c r="M4" s="16">
        <f t="shared" ref="M4:M16" si="1">SUM(F4:L4)</f>
        <v>0</v>
      </c>
      <c r="N4" s="23">
        <f t="shared" ref="N4:N16" si="2">M4*E4</f>
        <v>0</v>
      </c>
      <c r="O4" s="33"/>
      <c r="P4" s="40" t="s">
        <v>36</v>
      </c>
    </row>
    <row r="5" spans="1:23" ht="36" customHeight="1" x14ac:dyDescent="0.25">
      <c r="A5" s="6">
        <v>2</v>
      </c>
      <c r="B5" s="6" t="s">
        <v>4</v>
      </c>
      <c r="C5" s="6" t="str">
        <f>OST!C5</f>
        <v>Dell latitude E5470  (Intel Core i5-6300U, 8GB RAM, 256 GB SSD, ekraan 14")</v>
      </c>
      <c r="D5" s="24">
        <v>38.18</v>
      </c>
      <c r="E5" s="70">
        <f t="shared" si="0"/>
        <v>45.815999999999995</v>
      </c>
      <c r="F5" s="20"/>
      <c r="G5" s="21"/>
      <c r="H5" s="21"/>
      <c r="I5" s="22"/>
      <c r="J5" s="22"/>
      <c r="K5" s="22"/>
      <c r="L5" s="22"/>
      <c r="M5" s="16">
        <f t="shared" si="1"/>
        <v>0</v>
      </c>
      <c r="N5" s="23">
        <f t="shared" si="2"/>
        <v>0</v>
      </c>
      <c r="O5" s="33"/>
      <c r="P5" s="34" t="s">
        <v>37</v>
      </c>
    </row>
    <row r="6" spans="1:23" ht="29.25" customHeight="1" x14ac:dyDescent="0.25">
      <c r="A6" s="6">
        <v>3</v>
      </c>
      <c r="B6" s="6" t="s">
        <v>5</v>
      </c>
      <c r="C6" s="6" t="str">
        <f>OST!C6</f>
        <v>Dell 22 monitor P2217H, 21,5"</v>
      </c>
      <c r="D6" s="24">
        <v>6.75</v>
      </c>
      <c r="E6" s="70">
        <f t="shared" si="0"/>
        <v>8.1</v>
      </c>
      <c r="F6" s="20"/>
      <c r="G6" s="21"/>
      <c r="H6" s="21"/>
      <c r="I6" s="22"/>
      <c r="J6" s="22"/>
      <c r="K6" s="22"/>
      <c r="L6" s="22"/>
      <c r="M6" s="16">
        <f t="shared" si="1"/>
        <v>0</v>
      </c>
      <c r="N6" s="23">
        <f t="shared" si="2"/>
        <v>0</v>
      </c>
      <c r="O6" s="33"/>
      <c r="P6" s="34" t="s">
        <v>39</v>
      </c>
    </row>
    <row r="7" spans="1:23" ht="29.25" customHeight="1" x14ac:dyDescent="0.25">
      <c r="A7" s="6">
        <v>4</v>
      </c>
      <c r="B7" s="6" t="s">
        <v>6</v>
      </c>
      <c r="C7" s="6" t="str">
        <f>OST!C7</f>
        <v>Dell Ultrasharp 24 monitor U2412M, 24"</v>
      </c>
      <c r="D7" s="24">
        <v>9.5500000000000007</v>
      </c>
      <c r="E7" s="70">
        <f t="shared" si="0"/>
        <v>11.46</v>
      </c>
      <c r="F7" s="20"/>
      <c r="G7" s="21"/>
      <c r="H7" s="21"/>
      <c r="I7" s="22"/>
      <c r="J7" s="22"/>
      <c r="K7" s="22"/>
      <c r="L7" s="22"/>
      <c r="M7" s="16">
        <f t="shared" si="1"/>
        <v>0</v>
      </c>
      <c r="N7" s="23">
        <f t="shared" si="2"/>
        <v>0</v>
      </c>
      <c r="O7" s="33"/>
      <c r="P7" s="34" t="s">
        <v>38</v>
      </c>
    </row>
    <row r="8" spans="1:23" ht="29.25" customHeight="1" x14ac:dyDescent="0.25">
      <c r="A8" s="6">
        <v>5</v>
      </c>
      <c r="B8" s="6" t="s">
        <v>7</v>
      </c>
      <c r="C8" s="6" t="str">
        <f>OST!C8</f>
        <v>Dell EURO 2 Simple E-Port II ( "docking spacer" sisaldub komplektis)</v>
      </c>
      <c r="D8" s="24">
        <v>4.68</v>
      </c>
      <c r="E8" s="70">
        <f t="shared" si="0"/>
        <v>5.6159999999999997</v>
      </c>
      <c r="F8" s="20"/>
      <c r="G8" s="21"/>
      <c r="H8" s="21"/>
      <c r="I8" s="22"/>
      <c r="J8" s="22"/>
      <c r="K8" s="22"/>
      <c r="L8" s="22"/>
      <c r="M8" s="16">
        <f t="shared" si="1"/>
        <v>0</v>
      </c>
      <c r="N8" s="23">
        <f t="shared" si="2"/>
        <v>0</v>
      </c>
      <c r="O8" s="33"/>
      <c r="P8" s="35" t="s">
        <v>47</v>
      </c>
    </row>
    <row r="9" spans="1:23" ht="29.25" customHeight="1" x14ac:dyDescent="0.25">
      <c r="A9" s="6">
        <v>6</v>
      </c>
      <c r="B9" s="6" t="s">
        <v>8</v>
      </c>
      <c r="C9" s="6" t="str">
        <f>OST!C9</f>
        <v>TARGUS CN313 series</v>
      </c>
      <c r="D9" s="24">
        <v>0.54</v>
      </c>
      <c r="E9" s="70">
        <f t="shared" si="0"/>
        <v>0.64800000000000002</v>
      </c>
      <c r="F9" s="20"/>
      <c r="G9" s="21"/>
      <c r="H9" s="21"/>
      <c r="I9" s="22"/>
      <c r="J9" s="22"/>
      <c r="K9" s="22"/>
      <c r="L9" s="22"/>
      <c r="M9" s="16">
        <f t="shared" si="1"/>
        <v>0</v>
      </c>
      <c r="N9" s="23">
        <f t="shared" si="2"/>
        <v>0</v>
      </c>
      <c r="O9" s="33"/>
      <c r="P9" s="34" t="s">
        <v>40</v>
      </c>
    </row>
    <row r="10" spans="1:23" ht="29.25" customHeight="1" x14ac:dyDescent="0.25">
      <c r="A10" s="6">
        <v>7</v>
      </c>
      <c r="B10" s="6" t="s">
        <v>9</v>
      </c>
      <c r="C10" s="6" t="str">
        <f>OST!C10</f>
        <v>TARGUS CN31 series</v>
      </c>
      <c r="D10" s="24">
        <v>0.51</v>
      </c>
      <c r="E10" s="70">
        <f t="shared" si="0"/>
        <v>0.61199999999999999</v>
      </c>
      <c r="F10" s="20"/>
      <c r="G10" s="21"/>
      <c r="H10" s="21"/>
      <c r="I10" s="22"/>
      <c r="J10" s="22"/>
      <c r="K10" s="22"/>
      <c r="L10" s="22"/>
      <c r="M10" s="16">
        <f t="shared" si="1"/>
        <v>0</v>
      </c>
      <c r="N10" s="23">
        <f t="shared" si="2"/>
        <v>0</v>
      </c>
      <c r="O10" s="33"/>
      <c r="P10" s="34" t="s">
        <v>41</v>
      </c>
    </row>
    <row r="11" spans="1:23" ht="29.25" customHeight="1" x14ac:dyDescent="0.25">
      <c r="A11" s="6">
        <v>8</v>
      </c>
      <c r="B11" s="6" t="s">
        <v>10</v>
      </c>
      <c r="C11" s="6" t="str">
        <f>OST!C11</f>
        <v>LG GP57EB40</v>
      </c>
      <c r="D11" s="24">
        <v>5.17</v>
      </c>
      <c r="E11" s="70">
        <f t="shared" si="0"/>
        <v>6.2039999999999997</v>
      </c>
      <c r="F11" s="20"/>
      <c r="G11" s="21"/>
      <c r="H11" s="21"/>
      <c r="I11" s="22"/>
      <c r="J11" s="22"/>
      <c r="K11" s="22"/>
      <c r="L11" s="22"/>
      <c r="M11" s="16">
        <f t="shared" si="1"/>
        <v>0</v>
      </c>
      <c r="N11" s="23">
        <f t="shared" si="2"/>
        <v>0</v>
      </c>
      <c r="O11" s="33"/>
      <c r="P11" s="34" t="s">
        <v>42</v>
      </c>
    </row>
    <row r="12" spans="1:23" ht="36" customHeight="1" x14ac:dyDescent="0.25">
      <c r="A12" s="6">
        <v>9</v>
      </c>
      <c r="B12" s="6" t="s">
        <v>11</v>
      </c>
      <c r="C12" s="6" t="str">
        <f>OST!C12</f>
        <v>Dell Qualcomm Snapdragon X7 DW5811E</v>
      </c>
      <c r="D12" s="24">
        <v>1.1499999999999999</v>
      </c>
      <c r="E12" s="70">
        <f t="shared" si="0"/>
        <v>1.38</v>
      </c>
      <c r="F12" s="20"/>
      <c r="G12" s="21"/>
      <c r="H12" s="21"/>
      <c r="I12" s="22"/>
      <c r="J12" s="22"/>
      <c r="K12" s="22"/>
      <c r="L12" s="22"/>
      <c r="M12" s="16">
        <f t="shared" si="1"/>
        <v>0</v>
      </c>
      <c r="N12" s="23">
        <f t="shared" si="2"/>
        <v>0</v>
      </c>
      <c r="O12" s="33"/>
      <c r="P12" s="34" t="s">
        <v>43</v>
      </c>
    </row>
    <row r="13" spans="1:23" ht="69" customHeight="1" x14ac:dyDescent="0.25">
      <c r="A13" s="6">
        <v>10</v>
      </c>
      <c r="B13" s="6" t="s">
        <v>12</v>
      </c>
      <c r="C13" s="6" t="str">
        <f>OST!C13</f>
        <v>sülearvuti SSD kõvaketta asendamine 500 GB (või suurema) tootja poolt spetsifitseeritud SSD kõvakettaga, mis toetab riistvaralist kõvaketta krüpteerimise funktsiooni (ingl.k FullDisc Encryption või Self-Encrypting Drive)</v>
      </c>
      <c r="D13" s="24">
        <v>5.52</v>
      </c>
      <c r="E13" s="70">
        <f t="shared" si="0"/>
        <v>6.6239999999999997</v>
      </c>
      <c r="F13" s="20"/>
      <c r="G13" s="21"/>
      <c r="H13" s="21"/>
      <c r="I13" s="22"/>
      <c r="J13" s="22"/>
      <c r="K13" s="22"/>
      <c r="L13" s="22"/>
      <c r="M13" s="16">
        <f t="shared" si="1"/>
        <v>0</v>
      </c>
      <c r="N13" s="23">
        <f t="shared" si="2"/>
        <v>0</v>
      </c>
      <c r="O13" s="33"/>
      <c r="P13" s="36"/>
    </row>
    <row r="14" spans="1:23" ht="45" customHeight="1" x14ac:dyDescent="0.25">
      <c r="A14" s="6">
        <v>11</v>
      </c>
      <c r="B14" s="6" t="s">
        <v>13</v>
      </c>
      <c r="C14" s="6" t="str">
        <f>OST!C14</f>
        <v>Dell KB216 (INT/RUS paigutusega)</v>
      </c>
      <c r="D14" s="24">
        <v>0.47</v>
      </c>
      <c r="E14" s="70">
        <f t="shared" si="0"/>
        <v>0.56399999999999995</v>
      </c>
      <c r="F14" s="20"/>
      <c r="G14" s="21"/>
      <c r="H14" s="21"/>
      <c r="I14" s="22"/>
      <c r="J14" s="22"/>
      <c r="K14" s="22"/>
      <c r="L14" s="22"/>
      <c r="M14" s="16">
        <f t="shared" si="1"/>
        <v>0</v>
      </c>
      <c r="N14" s="23">
        <f t="shared" si="2"/>
        <v>0</v>
      </c>
      <c r="O14" s="33"/>
      <c r="P14" s="34" t="s">
        <v>44</v>
      </c>
    </row>
    <row r="15" spans="1:23" ht="27" customHeight="1" x14ac:dyDescent="0.25">
      <c r="A15" s="6">
        <v>12</v>
      </c>
      <c r="B15" s="6" t="s">
        <v>14</v>
      </c>
      <c r="C15" s="6" t="str">
        <f>OST!C15</f>
        <v>Dell wireless mouse WM326</v>
      </c>
      <c r="D15" s="24">
        <v>0.85</v>
      </c>
      <c r="E15" s="70">
        <f t="shared" si="0"/>
        <v>1.02</v>
      </c>
      <c r="F15" s="20"/>
      <c r="G15" s="21"/>
      <c r="H15" s="21"/>
      <c r="I15" s="22"/>
      <c r="J15" s="22"/>
      <c r="K15" s="22"/>
      <c r="L15" s="22"/>
      <c r="M15" s="16">
        <f t="shared" si="1"/>
        <v>0</v>
      </c>
      <c r="N15" s="23">
        <f t="shared" si="2"/>
        <v>0</v>
      </c>
      <c r="O15" s="33"/>
      <c r="P15" s="34" t="s">
        <v>45</v>
      </c>
    </row>
    <row r="16" spans="1:23" ht="45" customHeight="1" x14ac:dyDescent="0.25">
      <c r="A16" s="6">
        <v>13</v>
      </c>
      <c r="B16" s="6" t="s">
        <v>15</v>
      </c>
      <c r="C16" s="6" t="str">
        <f>OST!C16</f>
        <v>Sandberg Plug'n'Talk Headset USB series</v>
      </c>
      <c r="D16" s="24">
        <v>1.21</v>
      </c>
      <c r="E16" s="70">
        <f t="shared" si="0"/>
        <v>1.452</v>
      </c>
      <c r="F16" s="20"/>
      <c r="G16" s="21"/>
      <c r="H16" s="21"/>
      <c r="I16" s="22"/>
      <c r="J16" s="22"/>
      <c r="K16" s="22"/>
      <c r="L16" s="22"/>
      <c r="M16" s="16">
        <f t="shared" si="1"/>
        <v>0</v>
      </c>
      <c r="N16" s="23">
        <f t="shared" si="2"/>
        <v>0</v>
      </c>
      <c r="O16" s="33"/>
      <c r="P16" s="34" t="s">
        <v>46</v>
      </c>
    </row>
    <row r="17" spans="1:16" ht="15.75" customHeight="1" x14ac:dyDescent="0.25">
      <c r="A17" s="6">
        <v>14</v>
      </c>
      <c r="B17" s="25"/>
      <c r="C17" s="6" t="s">
        <v>35</v>
      </c>
      <c r="D17" s="24"/>
      <c r="E17" s="70"/>
      <c r="F17" s="20"/>
      <c r="G17" s="21"/>
      <c r="H17" s="21"/>
      <c r="I17" s="22"/>
      <c r="J17" s="22"/>
      <c r="K17" s="22"/>
      <c r="L17" s="22"/>
      <c r="M17" s="16"/>
      <c r="N17" s="23"/>
      <c r="O17" s="33"/>
      <c r="P17" s="36"/>
    </row>
    <row r="18" spans="1:16" ht="15.75" customHeight="1" x14ac:dyDescent="0.25">
      <c r="A18" s="6">
        <v>15</v>
      </c>
      <c r="B18" s="25"/>
      <c r="C18" s="6" t="s">
        <v>35</v>
      </c>
      <c r="D18" s="24"/>
      <c r="E18" s="70"/>
      <c r="F18" s="20"/>
      <c r="G18" s="21"/>
      <c r="H18" s="21"/>
      <c r="I18" s="22"/>
      <c r="J18" s="22"/>
      <c r="K18" s="22"/>
      <c r="L18" s="22"/>
      <c r="M18" s="16"/>
      <c r="N18" s="23"/>
      <c r="O18" s="33"/>
      <c r="P18" s="36"/>
    </row>
    <row r="19" spans="1:16" ht="25.5" customHeight="1" x14ac:dyDescent="0.25">
      <c r="A19" s="6">
        <v>16</v>
      </c>
      <c r="B19" s="6" t="s">
        <v>56</v>
      </c>
      <c r="C19" s="6" t="str">
        <f>OST!C19</f>
        <v>Windows 10 Professional 64-bit koos OEM litsentsiga</v>
      </c>
      <c r="D19" s="24">
        <v>7.54</v>
      </c>
      <c r="E19" s="70">
        <f>D19*1.2</f>
        <v>9.048</v>
      </c>
      <c r="F19" s="20"/>
      <c r="G19" s="21"/>
      <c r="H19" s="21"/>
      <c r="I19" s="22"/>
      <c r="J19" s="22"/>
      <c r="K19" s="22"/>
      <c r="L19" s="22"/>
      <c r="M19" s="16">
        <f>SUM(F19:L19)</f>
        <v>0</v>
      </c>
      <c r="N19" s="23">
        <f>M19*E19</f>
        <v>0</v>
      </c>
      <c r="O19" s="33"/>
      <c r="P19" s="36"/>
    </row>
    <row r="20" spans="1:16" ht="32.25" customHeight="1" x14ac:dyDescent="0.25">
      <c r="A20" s="7">
        <v>17</v>
      </c>
      <c r="B20" s="6" t="s">
        <v>57</v>
      </c>
      <c r="C20" s="49" t="str">
        <f>OST!C20</f>
        <v>Windows 10 Professional 64-bit koos OEM litsentsiga</v>
      </c>
      <c r="D20" s="24">
        <v>3.73</v>
      </c>
      <c r="E20" s="70">
        <f>D20*1.2</f>
        <v>4.476</v>
      </c>
      <c r="F20" s="20"/>
      <c r="G20" s="21"/>
      <c r="H20" s="21"/>
      <c r="I20" s="22"/>
      <c r="J20" s="22"/>
      <c r="K20" s="22"/>
      <c r="L20" s="22"/>
      <c r="M20" s="16">
        <f>SUM(F20:L20)</f>
        <v>0</v>
      </c>
      <c r="N20" s="23">
        <f>M20*E20</f>
        <v>0</v>
      </c>
      <c r="O20" s="33"/>
      <c r="P20" s="36"/>
    </row>
    <row r="21" spans="1:16" ht="20.25" customHeight="1" x14ac:dyDescent="0.3">
      <c r="A21" s="44"/>
      <c r="B21" s="66" t="s">
        <v>63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/>
      <c r="N21" s="68">
        <f>SUM(N4:N20)</f>
        <v>0</v>
      </c>
      <c r="O21" s="38"/>
      <c r="P21" s="39"/>
    </row>
    <row r="22" spans="1:16" ht="18.75" x14ac:dyDescent="0.3">
      <c r="A22" s="62"/>
      <c r="B22" s="67" t="s">
        <v>64</v>
      </c>
      <c r="C22" s="64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8">
        <f>16*N21</f>
        <v>0</v>
      </c>
    </row>
  </sheetData>
  <sheetProtection password="CBB5" sheet="1" objects="1" scenarios="1" formatCells="0" formatColumns="0" formatRows="0" insertColumns="0" insertRows="0"/>
  <pageMargins left="0.70866141732283472" right="0.70866141732283472" top="0.74803149606299213" bottom="0.74803149606299213" header="0.31496062992125984" footer="0.31496062992125984"/>
  <pageSetup paperSize="9"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OST</vt:lpstr>
      <vt:lpstr>LIISING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Sille Roots</dc:creator>
  <cp:lastModifiedBy>Sille Roots</cp:lastModifiedBy>
  <cp:lastPrinted>2016-11-18T20:08:29Z</cp:lastPrinted>
  <dcterms:created xsi:type="dcterms:W3CDTF">2016-07-20T08:00:59Z</dcterms:created>
  <dcterms:modified xsi:type="dcterms:W3CDTF">2017-01-12T13:26:06Z</dcterms:modified>
</cp:coreProperties>
</file>